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filterPrivacy="1" codeName="DieseArbeitsmappe"/>
  <xr:revisionPtr revIDLastSave="0" documentId="13_ncr:1_{273245C1-77EE-45FC-8B50-1FC3E77DB200}" xr6:coauthVersionLast="45" xr6:coauthVersionMax="45" xr10:uidLastSave="{00000000-0000-0000-0000-000000000000}"/>
  <workbookProtection workbookAlgorithmName="SHA-512" workbookHashValue="dEuH5n7enzf0dFSyTAliZPUi4PB8yYoH0MUCT+0iUk163LsF40ZESMBQQTbDddZupwJhiiQzEOtKdYiSgUrd6w==" workbookSaltValue="cODIJ573XJbbye+3hiM+Hg==" workbookSpinCount="100000" lockStructure="1"/>
  <bookViews>
    <workbookView xWindow="-120" yWindow="-120" windowWidth="29040" windowHeight="15840" xr2:uid="{00000000-000D-0000-FFFF-FFFF00000000}"/>
  </bookViews>
  <sheets>
    <sheet name="U" sheetId="6" r:id="rId1"/>
    <sheet name="TT_Sp" sheetId="26" r:id="rId2"/>
    <sheet name="MM_Sp" sheetId="29" r:id="rId3"/>
    <sheet name="MM_ImEx" sheetId="13" r:id="rId4"/>
    <sheet name="JJ_GK" sheetId="20" r:id="rId5"/>
    <sheet name="JJ_SpAnl" sheetId="32" r:id="rId6"/>
    <sheet name="L" sheetId="16" r:id="rId7"/>
  </sheets>
  <definedNames>
    <definedName name="_xlnm._FilterDatabase" localSheetId="1" hidden="1">TT_Sp!$B$10:$B$376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9" i="26" l="1"/>
  <c r="L9" i="26"/>
  <c r="M9" i="26"/>
  <c r="N9" i="26"/>
  <c r="O9" i="26"/>
  <c r="P9" i="26"/>
  <c r="Q9" i="26"/>
  <c r="R9" i="26"/>
  <c r="S9" i="26"/>
  <c r="T9" i="26"/>
  <c r="U9" i="26"/>
  <c r="V9" i="26"/>
  <c r="W9" i="26"/>
  <c r="X9" i="26"/>
  <c r="Y9" i="26"/>
  <c r="Z9" i="26"/>
  <c r="AA9" i="26"/>
  <c r="AB9" i="26"/>
  <c r="AC9" i="26"/>
  <c r="AD9" i="26"/>
  <c r="AE9" i="26"/>
  <c r="AF9" i="26"/>
  <c r="AG9" i="26"/>
  <c r="AH9" i="26"/>
  <c r="AI9" i="26"/>
  <c r="AJ9" i="26"/>
  <c r="AK9" i="26"/>
  <c r="AL9" i="26"/>
  <c r="AM9" i="26"/>
  <c r="AN9" i="26"/>
  <c r="AO9" i="26"/>
  <c r="AP9" i="26"/>
  <c r="AQ9" i="26"/>
  <c r="AR9" i="26"/>
  <c r="AS9" i="26"/>
  <c r="AT9" i="26"/>
  <c r="AU9" i="26"/>
  <c r="AV9" i="26"/>
  <c r="AW9" i="26"/>
  <c r="AX9" i="26"/>
  <c r="AY9" i="26"/>
  <c r="AZ9" i="26"/>
  <c r="J9" i="26"/>
  <c r="M174" i="16" l="1"/>
  <c r="N174" i="16"/>
  <c r="M175" i="16"/>
  <c r="N175" i="16"/>
  <c r="M176" i="16"/>
  <c r="N176" i="16"/>
  <c r="M177" i="16"/>
  <c r="N177" i="16"/>
  <c r="M178" i="16"/>
  <c r="N178" i="16"/>
  <c r="M179" i="16"/>
  <c r="N179" i="16"/>
  <c r="M180" i="16"/>
  <c r="N180" i="16"/>
  <c r="M181" i="16"/>
  <c r="N181" i="16"/>
  <c r="M182" i="16"/>
  <c r="N182" i="16"/>
  <c r="M183" i="16"/>
  <c r="N183" i="16"/>
  <c r="M184" i="16"/>
  <c r="N184" i="16"/>
  <c r="M185" i="16"/>
  <c r="N185" i="16"/>
  <c r="M186" i="16"/>
  <c r="N186" i="16"/>
  <c r="M187" i="16"/>
  <c r="N187" i="16"/>
  <c r="M188" i="16"/>
  <c r="N188" i="16"/>
  <c r="M189" i="16"/>
  <c r="N189" i="16"/>
  <c r="M190" i="16"/>
  <c r="N190" i="16"/>
  <c r="M191" i="16"/>
  <c r="N191" i="16"/>
  <c r="M192" i="16"/>
  <c r="N192" i="16"/>
  <c r="M193" i="16"/>
  <c r="N193" i="16"/>
  <c r="M194" i="16"/>
  <c r="N194" i="16"/>
  <c r="M195" i="16"/>
  <c r="N195" i="16"/>
  <c r="M196" i="16"/>
  <c r="N196" i="16"/>
  <c r="M197" i="16"/>
  <c r="N197" i="16"/>
  <c r="M198" i="16"/>
  <c r="N198" i="16"/>
  <c r="M199" i="16"/>
  <c r="N199" i="16"/>
  <c r="M200" i="16"/>
  <c r="N200" i="16"/>
  <c r="M201" i="16"/>
  <c r="N201" i="16"/>
  <c r="M202" i="16"/>
  <c r="N202" i="16"/>
  <c r="M203" i="16"/>
  <c r="N203" i="16"/>
  <c r="M204" i="16"/>
  <c r="N204" i="16"/>
  <c r="M205" i="16"/>
  <c r="N205" i="16"/>
  <c r="M206" i="16"/>
  <c r="N206" i="16"/>
  <c r="M207" i="16"/>
  <c r="N207" i="16"/>
  <c r="M208" i="16"/>
  <c r="N208" i="16"/>
  <c r="M209" i="16"/>
  <c r="N209" i="16"/>
  <c r="M210" i="16"/>
  <c r="N210" i="16"/>
  <c r="M211" i="16"/>
  <c r="N211" i="16"/>
  <c r="M212" i="16"/>
  <c r="N212" i="16"/>
  <c r="M213" i="16"/>
  <c r="N213" i="16"/>
  <c r="M214" i="16"/>
  <c r="N214" i="16"/>
  <c r="M215" i="16"/>
  <c r="N215" i="16"/>
  <c r="M216" i="16"/>
  <c r="N216" i="16"/>
  <c r="M217" i="16"/>
  <c r="N217" i="16"/>
  <c r="M218" i="16"/>
  <c r="N218" i="16"/>
  <c r="M219" i="16"/>
  <c r="N219" i="16"/>
  <c r="M220" i="16"/>
  <c r="N220" i="16"/>
  <c r="M221" i="16"/>
  <c r="N221" i="16"/>
  <c r="M222" i="16"/>
  <c r="N222" i="16"/>
  <c r="M223" i="16"/>
  <c r="N223" i="16"/>
  <c r="M224" i="16"/>
  <c r="N224" i="16"/>
  <c r="M225" i="16"/>
  <c r="N225" i="16"/>
  <c r="M226" i="16"/>
  <c r="N226" i="16"/>
  <c r="M227" i="16"/>
  <c r="N227" i="16"/>
  <c r="M228" i="16"/>
  <c r="N228" i="16"/>
  <c r="M229" i="16"/>
  <c r="N229" i="16"/>
  <c r="M230" i="16"/>
  <c r="N230" i="16"/>
  <c r="M231" i="16"/>
  <c r="N231" i="16"/>
  <c r="M232" i="16"/>
  <c r="N232" i="16"/>
  <c r="M233" i="16"/>
  <c r="N233" i="16"/>
  <c r="M234" i="16"/>
  <c r="N234" i="16"/>
  <c r="M235" i="16"/>
  <c r="N235" i="16"/>
  <c r="M236" i="16"/>
  <c r="N236" i="16"/>
  <c r="M237" i="16"/>
  <c r="N237" i="16"/>
  <c r="M238" i="16"/>
  <c r="N238" i="16"/>
  <c r="M239" i="16"/>
  <c r="N239" i="16"/>
  <c r="M240" i="16"/>
  <c r="N240" i="16"/>
  <c r="M241" i="16"/>
  <c r="N241" i="16"/>
  <c r="M242" i="16"/>
  <c r="N242" i="16"/>
  <c r="M243" i="16"/>
  <c r="N243" i="16"/>
  <c r="M244" i="16"/>
  <c r="N244" i="16"/>
  <c r="M245" i="16"/>
  <c r="N245" i="16"/>
  <c r="M246" i="16"/>
  <c r="N246" i="16"/>
  <c r="M247" i="16"/>
  <c r="N247" i="16"/>
  <c r="M248" i="16"/>
  <c r="N248" i="16"/>
  <c r="M249" i="16"/>
  <c r="N249" i="16"/>
  <c r="M250" i="16"/>
  <c r="N250" i="16"/>
  <c r="M65" i="16"/>
  <c r="N65" i="16"/>
  <c r="M66" i="16"/>
  <c r="N66" i="16"/>
  <c r="M67" i="16"/>
  <c r="N67" i="16"/>
  <c r="M68" i="16"/>
  <c r="N68" i="16"/>
  <c r="M69" i="16"/>
  <c r="N69" i="16"/>
  <c r="M70" i="16"/>
  <c r="N70" i="16"/>
  <c r="M71" i="16"/>
  <c r="N71" i="16"/>
  <c r="M72" i="16"/>
  <c r="N72" i="16"/>
  <c r="M73" i="16"/>
  <c r="N73" i="16"/>
  <c r="M74" i="16"/>
  <c r="N74" i="16"/>
  <c r="M75" i="16"/>
  <c r="N75" i="16"/>
  <c r="M76" i="16"/>
  <c r="N76" i="16"/>
  <c r="M77" i="16"/>
  <c r="N77" i="16"/>
  <c r="M78" i="16"/>
  <c r="N78" i="16"/>
  <c r="M79" i="16"/>
  <c r="N79" i="16"/>
  <c r="M80" i="16"/>
  <c r="N80" i="16"/>
  <c r="M81" i="16"/>
  <c r="N81" i="16"/>
  <c r="M82" i="16"/>
  <c r="N82" i="16"/>
  <c r="M83" i="16"/>
  <c r="N83" i="16"/>
  <c r="M84" i="16"/>
  <c r="N84" i="16"/>
  <c r="M85" i="16"/>
  <c r="N85" i="16"/>
  <c r="M86" i="16"/>
  <c r="N86" i="16"/>
  <c r="M87" i="16"/>
  <c r="N87" i="16"/>
  <c r="M88" i="16"/>
  <c r="N88" i="16"/>
  <c r="M89" i="16"/>
  <c r="N89" i="16"/>
  <c r="M90" i="16"/>
  <c r="N90" i="16"/>
  <c r="M91" i="16"/>
  <c r="N91" i="16"/>
  <c r="M92" i="16"/>
  <c r="N92" i="16"/>
  <c r="M93" i="16"/>
  <c r="N93" i="16"/>
  <c r="M94" i="16"/>
  <c r="N94" i="16"/>
  <c r="M95" i="16"/>
  <c r="N95" i="16"/>
  <c r="M96" i="16"/>
  <c r="N96" i="16"/>
  <c r="M97" i="16"/>
  <c r="N97" i="16"/>
  <c r="M98" i="16"/>
  <c r="N98" i="16"/>
  <c r="M99" i="16"/>
  <c r="N99" i="16"/>
  <c r="M100" i="16"/>
  <c r="N100" i="16"/>
  <c r="M101" i="16"/>
  <c r="N101" i="16"/>
  <c r="M102" i="16"/>
  <c r="N102" i="16"/>
  <c r="M103" i="16"/>
  <c r="N103" i="16"/>
  <c r="M104" i="16"/>
  <c r="N104" i="16"/>
  <c r="M105" i="16"/>
  <c r="N105" i="16"/>
  <c r="M106" i="16"/>
  <c r="N106" i="16"/>
  <c r="M107" i="16"/>
  <c r="N107" i="16"/>
  <c r="M108" i="16"/>
  <c r="N108" i="16"/>
  <c r="M109" i="16"/>
  <c r="N109" i="16"/>
  <c r="M110" i="16"/>
  <c r="N110" i="16"/>
  <c r="M111" i="16"/>
  <c r="N111" i="16"/>
  <c r="M112" i="16"/>
  <c r="N112" i="16"/>
  <c r="M113" i="16"/>
  <c r="N113" i="16"/>
  <c r="M114" i="16"/>
  <c r="N114" i="16"/>
  <c r="M115" i="16"/>
  <c r="N115" i="16"/>
  <c r="M116" i="16"/>
  <c r="N116" i="16"/>
  <c r="M117" i="16"/>
  <c r="N117" i="16"/>
  <c r="M118" i="16"/>
  <c r="N118" i="16"/>
  <c r="M119" i="16"/>
  <c r="N119" i="16"/>
  <c r="M120" i="16"/>
  <c r="N120" i="16"/>
  <c r="M121" i="16"/>
  <c r="N121" i="16"/>
  <c r="M122" i="16"/>
  <c r="N122" i="16"/>
  <c r="M123" i="16"/>
  <c r="N123" i="16"/>
  <c r="M124" i="16"/>
  <c r="N124" i="16"/>
  <c r="M125" i="16"/>
  <c r="N125" i="16"/>
  <c r="M126" i="16"/>
  <c r="N126" i="16"/>
  <c r="M127" i="16"/>
  <c r="N127" i="16"/>
  <c r="M128" i="16"/>
  <c r="N128" i="16"/>
  <c r="M129" i="16"/>
  <c r="N129" i="16"/>
  <c r="M130" i="16"/>
  <c r="N130" i="16"/>
  <c r="M131" i="16"/>
  <c r="N131" i="16"/>
  <c r="M132" i="16"/>
  <c r="N132" i="16"/>
  <c r="M133" i="16"/>
  <c r="N133" i="16"/>
  <c r="M134" i="16"/>
  <c r="N134" i="16"/>
  <c r="M135" i="16"/>
  <c r="N135" i="16"/>
  <c r="M136" i="16"/>
  <c r="N136" i="16"/>
  <c r="M137" i="16"/>
  <c r="N137" i="16"/>
  <c r="M138" i="16"/>
  <c r="N138" i="16"/>
  <c r="M139" i="16"/>
  <c r="N139" i="16"/>
  <c r="M140" i="16"/>
  <c r="N140" i="16"/>
  <c r="M141" i="16"/>
  <c r="N141" i="16"/>
  <c r="M142" i="16"/>
  <c r="N142" i="16"/>
  <c r="M143" i="16"/>
  <c r="N143" i="16"/>
  <c r="M144" i="16"/>
  <c r="N144" i="16"/>
  <c r="M145" i="16"/>
  <c r="N145" i="16"/>
  <c r="M146" i="16"/>
  <c r="N146" i="16"/>
  <c r="M147" i="16"/>
  <c r="N147" i="16"/>
  <c r="M148" i="16"/>
  <c r="N148" i="16"/>
  <c r="M149" i="16"/>
  <c r="N149" i="16"/>
  <c r="M150" i="16"/>
  <c r="N150" i="16"/>
  <c r="M151" i="16"/>
  <c r="N151" i="16"/>
  <c r="M152" i="16"/>
  <c r="N152" i="16"/>
  <c r="M153" i="16"/>
  <c r="N153" i="16"/>
  <c r="M154" i="16"/>
  <c r="N154" i="16"/>
  <c r="M155" i="16"/>
  <c r="N155" i="16"/>
  <c r="M156" i="16"/>
  <c r="N156" i="16"/>
  <c r="M157" i="16"/>
  <c r="N157" i="16"/>
  <c r="M158" i="16"/>
  <c r="N158" i="16"/>
  <c r="M159" i="16"/>
  <c r="N159" i="16"/>
  <c r="M160" i="16"/>
  <c r="N160" i="16"/>
  <c r="M161" i="16"/>
  <c r="N161" i="16"/>
  <c r="M162" i="16"/>
  <c r="N162" i="16"/>
  <c r="M163" i="16"/>
  <c r="N163" i="16"/>
  <c r="M164" i="16"/>
  <c r="N164" i="16"/>
  <c r="M165" i="16"/>
  <c r="N165" i="16"/>
  <c r="M166" i="16"/>
  <c r="N166" i="16"/>
  <c r="M167" i="16"/>
  <c r="N167" i="16"/>
  <c r="M168" i="16"/>
  <c r="N168" i="16"/>
  <c r="M169" i="16"/>
  <c r="N169" i="16"/>
  <c r="M170" i="16"/>
  <c r="N170" i="16"/>
  <c r="M171" i="16"/>
  <c r="N171" i="16"/>
  <c r="M172" i="16"/>
  <c r="N172" i="16"/>
  <c r="M173" i="16"/>
  <c r="N173" i="16"/>
  <c r="P18" i="29" l="1"/>
  <c r="D22" i="6" l="1"/>
  <c r="D19" i="6"/>
  <c r="B6" i="6"/>
  <c r="A5" i="20" l="1"/>
  <c r="A5" i="32"/>
  <c r="A6" i="13"/>
  <c r="A6" i="29"/>
  <c r="A5" i="26"/>
  <c r="J9" i="29" l="1"/>
  <c r="D11" i="29" l="1"/>
  <c r="I376" i="26" l="1"/>
  <c r="B6" i="32" l="1"/>
  <c r="B6" i="20"/>
  <c r="B7" i="13"/>
  <c r="B7" i="29"/>
  <c r="C6" i="26"/>
  <c r="E15" i="29" l="1"/>
  <c r="F15" i="29"/>
  <c r="G15" i="29"/>
  <c r="H15" i="29"/>
  <c r="I15" i="29"/>
  <c r="J15" i="29"/>
  <c r="K15" i="29"/>
  <c r="L15" i="29"/>
  <c r="M15" i="29"/>
  <c r="N15" i="29"/>
  <c r="O15" i="29"/>
  <c r="D15" i="29"/>
  <c r="E13" i="29"/>
  <c r="F13" i="29"/>
  <c r="G13" i="29"/>
  <c r="H13" i="29"/>
  <c r="I13" i="29"/>
  <c r="J13" i="29"/>
  <c r="K13" i="29"/>
  <c r="L13" i="29"/>
  <c r="M13" i="29"/>
  <c r="N13" i="29"/>
  <c r="O13" i="29"/>
  <c r="D13" i="29"/>
  <c r="O9" i="29"/>
  <c r="N9" i="29"/>
  <c r="M9" i="29"/>
  <c r="L9" i="29"/>
  <c r="K9" i="29"/>
  <c r="H9" i="29"/>
  <c r="G9" i="29"/>
  <c r="I9" i="29"/>
  <c r="F9" i="29"/>
  <c r="E9" i="29"/>
  <c r="D9" i="29"/>
  <c r="P26" i="13"/>
  <c r="P25" i="13"/>
  <c r="P24" i="13"/>
  <c r="P23" i="13"/>
  <c r="P22" i="13"/>
  <c r="P21" i="13"/>
  <c r="P20" i="13"/>
  <c r="P19" i="13"/>
  <c r="P18" i="13"/>
  <c r="P17" i="13"/>
  <c r="P16" i="13"/>
  <c r="P15" i="13"/>
  <c r="P14" i="13"/>
  <c r="P13" i="13"/>
  <c r="P12" i="13"/>
  <c r="P11" i="13"/>
  <c r="I12" i="26"/>
  <c r="I13" i="26"/>
  <c r="I14" i="26"/>
  <c r="I15" i="26"/>
  <c r="I16" i="26"/>
  <c r="I17" i="26"/>
  <c r="I18" i="26"/>
  <c r="I19" i="26"/>
  <c r="I20" i="26"/>
  <c r="I21" i="26"/>
  <c r="I22" i="26"/>
  <c r="I23" i="26"/>
  <c r="I24" i="26"/>
  <c r="I25" i="26"/>
  <c r="I26" i="26"/>
  <c r="I27" i="26"/>
  <c r="I28" i="26"/>
  <c r="I29" i="26"/>
  <c r="I30" i="26"/>
  <c r="I31" i="26"/>
  <c r="I32" i="26"/>
  <c r="I33" i="26"/>
  <c r="I34" i="26"/>
  <c r="I35" i="26"/>
  <c r="I36" i="26"/>
  <c r="I37" i="26"/>
  <c r="I38" i="26"/>
  <c r="I39" i="26"/>
  <c r="I40" i="26"/>
  <c r="I41" i="26"/>
  <c r="I42" i="26"/>
  <c r="I43" i="26"/>
  <c r="I44" i="26"/>
  <c r="I45" i="26"/>
  <c r="I46" i="26"/>
  <c r="I47" i="26"/>
  <c r="I48" i="26"/>
  <c r="I49" i="26"/>
  <c r="I50" i="26"/>
  <c r="I51" i="26"/>
  <c r="I52" i="26"/>
  <c r="I53" i="26"/>
  <c r="I54" i="26"/>
  <c r="I55" i="26"/>
  <c r="I56" i="26"/>
  <c r="I57" i="26"/>
  <c r="I58" i="26"/>
  <c r="I59" i="26"/>
  <c r="I60" i="26"/>
  <c r="I61" i="26"/>
  <c r="I62" i="26"/>
  <c r="I63" i="26"/>
  <c r="I64" i="26"/>
  <c r="I65" i="26"/>
  <c r="I66" i="26"/>
  <c r="I67" i="26"/>
  <c r="I68" i="26"/>
  <c r="I69" i="26"/>
  <c r="I70" i="26"/>
  <c r="I71" i="26"/>
  <c r="I72" i="26"/>
  <c r="I73" i="26"/>
  <c r="I74" i="26"/>
  <c r="I75" i="26"/>
  <c r="I76" i="26"/>
  <c r="I77" i="26"/>
  <c r="I78" i="26"/>
  <c r="I79" i="26"/>
  <c r="I80" i="26"/>
  <c r="I81" i="26"/>
  <c r="I82" i="26"/>
  <c r="I83" i="26"/>
  <c r="I84" i="26"/>
  <c r="I85" i="26"/>
  <c r="I86" i="26"/>
  <c r="I87" i="26"/>
  <c r="I88" i="26"/>
  <c r="I89" i="26"/>
  <c r="I90" i="26"/>
  <c r="I91" i="26"/>
  <c r="I92" i="26"/>
  <c r="I93" i="26"/>
  <c r="I94" i="26"/>
  <c r="I95" i="26"/>
  <c r="I96" i="26"/>
  <c r="I97" i="26"/>
  <c r="I98" i="26"/>
  <c r="I99" i="26"/>
  <c r="I100" i="26"/>
  <c r="I101" i="26"/>
  <c r="I102" i="26"/>
  <c r="I103" i="26"/>
  <c r="I104" i="26"/>
  <c r="I105" i="26"/>
  <c r="I106" i="26"/>
  <c r="I107" i="26"/>
  <c r="I108" i="26"/>
  <c r="I109" i="26"/>
  <c r="I110" i="26"/>
  <c r="I111" i="26"/>
  <c r="I112" i="26"/>
  <c r="I113" i="26"/>
  <c r="I114" i="26"/>
  <c r="I115" i="26"/>
  <c r="I116" i="26"/>
  <c r="I117" i="26"/>
  <c r="I118" i="26"/>
  <c r="I119" i="26"/>
  <c r="I120" i="26"/>
  <c r="I121" i="26"/>
  <c r="I122" i="26"/>
  <c r="I123" i="26"/>
  <c r="I124" i="26"/>
  <c r="I125" i="26"/>
  <c r="I126" i="26"/>
  <c r="I127" i="26"/>
  <c r="I128" i="26"/>
  <c r="I129" i="26"/>
  <c r="I130" i="26"/>
  <c r="I131" i="26"/>
  <c r="I132" i="26"/>
  <c r="I133" i="26"/>
  <c r="I134" i="26"/>
  <c r="I135" i="26"/>
  <c r="I136" i="26"/>
  <c r="I137" i="26"/>
  <c r="I138" i="26"/>
  <c r="I139" i="26"/>
  <c r="I140" i="26"/>
  <c r="I141" i="26"/>
  <c r="I142" i="26"/>
  <c r="I143" i="26"/>
  <c r="I144" i="26"/>
  <c r="I145" i="26"/>
  <c r="I146" i="26"/>
  <c r="I147" i="26"/>
  <c r="I148" i="26"/>
  <c r="I149" i="26"/>
  <c r="I150" i="26"/>
  <c r="I151" i="26"/>
  <c r="I152" i="26"/>
  <c r="I153" i="26"/>
  <c r="I154" i="26"/>
  <c r="I155" i="26"/>
  <c r="I156" i="26"/>
  <c r="I157" i="26"/>
  <c r="I158" i="26"/>
  <c r="I159" i="26"/>
  <c r="I160" i="26"/>
  <c r="I161" i="26"/>
  <c r="I162" i="26"/>
  <c r="I163" i="26"/>
  <c r="I164" i="26"/>
  <c r="I165" i="26"/>
  <c r="I166" i="26"/>
  <c r="I167" i="26"/>
  <c r="I168" i="26"/>
  <c r="I169" i="26"/>
  <c r="I170" i="26"/>
  <c r="I171" i="26"/>
  <c r="I172" i="26"/>
  <c r="I173" i="26"/>
  <c r="I174" i="26"/>
  <c r="I175" i="26"/>
  <c r="I176" i="26"/>
  <c r="I177" i="26"/>
  <c r="I178" i="26"/>
  <c r="I179" i="26"/>
  <c r="I180" i="26"/>
  <c r="I181" i="26"/>
  <c r="I182" i="26"/>
  <c r="I183" i="26"/>
  <c r="I184" i="26"/>
  <c r="I185" i="26"/>
  <c r="I186" i="26"/>
  <c r="I187" i="26"/>
  <c r="I188" i="26"/>
  <c r="I189" i="26"/>
  <c r="I190" i="26"/>
  <c r="I191" i="26"/>
  <c r="I192" i="26"/>
  <c r="I193" i="26"/>
  <c r="I194" i="26"/>
  <c r="I195" i="26"/>
  <c r="I196" i="26"/>
  <c r="I197" i="26"/>
  <c r="I198" i="26"/>
  <c r="I199" i="26"/>
  <c r="I200" i="26"/>
  <c r="I201" i="26"/>
  <c r="I202" i="26"/>
  <c r="I203" i="26"/>
  <c r="I204" i="26"/>
  <c r="I205" i="26"/>
  <c r="I206" i="26"/>
  <c r="I207" i="26"/>
  <c r="I208" i="26"/>
  <c r="I209" i="26"/>
  <c r="I210" i="26"/>
  <c r="I211" i="26"/>
  <c r="I212" i="26"/>
  <c r="I213" i="26"/>
  <c r="I214" i="26"/>
  <c r="I215" i="26"/>
  <c r="I216" i="26"/>
  <c r="I217" i="26"/>
  <c r="I218" i="26"/>
  <c r="I219" i="26"/>
  <c r="I220" i="26"/>
  <c r="I221" i="26"/>
  <c r="I222" i="26"/>
  <c r="I223" i="26"/>
  <c r="I224" i="26"/>
  <c r="I225" i="26"/>
  <c r="I226" i="26"/>
  <c r="I227" i="26"/>
  <c r="I228" i="26"/>
  <c r="I229" i="26"/>
  <c r="I230" i="26"/>
  <c r="I231" i="26"/>
  <c r="I232" i="26"/>
  <c r="I233" i="26"/>
  <c r="I234" i="26"/>
  <c r="I235" i="26"/>
  <c r="I236" i="26"/>
  <c r="I237" i="26"/>
  <c r="I238" i="26"/>
  <c r="I239" i="26"/>
  <c r="I240" i="26"/>
  <c r="I241" i="26"/>
  <c r="I242" i="26"/>
  <c r="I243" i="26"/>
  <c r="I244" i="26"/>
  <c r="I245" i="26"/>
  <c r="I246" i="26"/>
  <c r="I247" i="26"/>
  <c r="I248" i="26"/>
  <c r="I249" i="26"/>
  <c r="I250" i="26"/>
  <c r="I251" i="26"/>
  <c r="I252" i="26"/>
  <c r="I253" i="26"/>
  <c r="I254" i="26"/>
  <c r="I255" i="26"/>
  <c r="I256" i="26"/>
  <c r="I257" i="26"/>
  <c r="I258" i="26"/>
  <c r="I259" i="26"/>
  <c r="I260" i="26"/>
  <c r="I261" i="26"/>
  <c r="I262" i="26"/>
  <c r="I263" i="26"/>
  <c r="I264" i="26"/>
  <c r="I265" i="26"/>
  <c r="I266" i="26"/>
  <c r="I267" i="26"/>
  <c r="I268" i="26"/>
  <c r="I269" i="26"/>
  <c r="I270" i="26"/>
  <c r="I271" i="26"/>
  <c r="I272" i="26"/>
  <c r="I273" i="26"/>
  <c r="I274" i="26"/>
  <c r="I275" i="26"/>
  <c r="I276" i="26"/>
  <c r="I277" i="26"/>
  <c r="I278" i="26"/>
  <c r="I279" i="26"/>
  <c r="I280" i="26"/>
  <c r="I281" i="26"/>
  <c r="I282" i="26"/>
  <c r="I283" i="26"/>
  <c r="I284" i="26"/>
  <c r="I285" i="26"/>
  <c r="I286" i="26"/>
  <c r="I287" i="26"/>
  <c r="I288" i="26"/>
  <c r="I289" i="26"/>
  <c r="I290" i="26"/>
  <c r="I291" i="26"/>
  <c r="I292" i="26"/>
  <c r="I293" i="26"/>
  <c r="I294" i="26"/>
  <c r="I295" i="26"/>
  <c r="I296" i="26"/>
  <c r="I297" i="26"/>
  <c r="I298" i="26"/>
  <c r="I299" i="26"/>
  <c r="I300" i="26"/>
  <c r="I301" i="26"/>
  <c r="I302" i="26"/>
  <c r="I303" i="26"/>
  <c r="I304" i="26"/>
  <c r="I305" i="26"/>
  <c r="I306" i="26"/>
  <c r="I307" i="26"/>
  <c r="I308" i="26"/>
  <c r="I309" i="26"/>
  <c r="I310" i="26"/>
  <c r="I311" i="26"/>
  <c r="I312" i="26"/>
  <c r="I313" i="26"/>
  <c r="I314" i="26"/>
  <c r="I315" i="26"/>
  <c r="I316" i="26"/>
  <c r="I317" i="26"/>
  <c r="I318" i="26"/>
  <c r="I319" i="26"/>
  <c r="I320" i="26"/>
  <c r="I321" i="26"/>
  <c r="I322" i="26"/>
  <c r="I323" i="26"/>
  <c r="I324" i="26"/>
  <c r="I325" i="26"/>
  <c r="I326" i="26"/>
  <c r="I327" i="26"/>
  <c r="I328" i="26"/>
  <c r="I329" i="26"/>
  <c r="I330" i="26"/>
  <c r="I331" i="26"/>
  <c r="I332" i="26"/>
  <c r="I333" i="26"/>
  <c r="I334" i="26"/>
  <c r="I335" i="26"/>
  <c r="I336" i="26"/>
  <c r="I337" i="26"/>
  <c r="I338" i="26"/>
  <c r="I339" i="26"/>
  <c r="I340" i="26"/>
  <c r="I341" i="26"/>
  <c r="I342" i="26"/>
  <c r="I343" i="26"/>
  <c r="I344" i="26"/>
  <c r="I345" i="26"/>
  <c r="I346" i="26"/>
  <c r="I347" i="26"/>
  <c r="I348" i="26"/>
  <c r="I349" i="26"/>
  <c r="I350" i="26"/>
  <c r="I351" i="26"/>
  <c r="I352" i="26"/>
  <c r="I353" i="26"/>
  <c r="I354" i="26"/>
  <c r="I355" i="26"/>
  <c r="I356" i="26"/>
  <c r="I357" i="26"/>
  <c r="I358" i="26"/>
  <c r="I359" i="26"/>
  <c r="I360" i="26"/>
  <c r="I361" i="26"/>
  <c r="I362" i="26"/>
  <c r="I363" i="26"/>
  <c r="I364" i="26"/>
  <c r="I365" i="26"/>
  <c r="I366" i="26"/>
  <c r="I367" i="26"/>
  <c r="I368" i="26"/>
  <c r="I369" i="26"/>
  <c r="I370" i="26"/>
  <c r="I371" i="26"/>
  <c r="I372" i="26"/>
  <c r="I373" i="26"/>
  <c r="I374" i="26"/>
  <c r="I375" i="26"/>
  <c r="I11" i="26"/>
  <c r="B13" i="6"/>
  <c r="E71" i="29" l="1"/>
  <c r="F71" i="29" s="1"/>
  <c r="G71" i="29" s="1"/>
  <c r="H71" i="29" s="1"/>
  <c r="I71" i="29" s="1"/>
  <c r="J71" i="29" s="1"/>
  <c r="K71" i="29" s="1"/>
  <c r="L71" i="29" s="1"/>
  <c r="M71" i="29" s="1"/>
  <c r="N71" i="29" s="1"/>
  <c r="O71" i="29" s="1"/>
  <c r="E64" i="29"/>
  <c r="F64" i="29" s="1"/>
  <c r="G64" i="29" s="1"/>
  <c r="H64" i="29" s="1"/>
  <c r="I64" i="29" s="1"/>
  <c r="J64" i="29" s="1"/>
  <c r="K64" i="29" s="1"/>
  <c r="L64" i="29" s="1"/>
  <c r="M64" i="29" s="1"/>
  <c r="N64" i="29" s="1"/>
  <c r="O64" i="29" s="1"/>
  <c r="E57" i="29"/>
  <c r="F57" i="29" s="1"/>
  <c r="G57" i="29" s="1"/>
  <c r="H57" i="29" s="1"/>
  <c r="I57" i="29" s="1"/>
  <c r="J57" i="29" s="1"/>
  <c r="K57" i="29" s="1"/>
  <c r="L57" i="29" s="1"/>
  <c r="M57" i="29" s="1"/>
  <c r="N57" i="29" s="1"/>
  <c r="O57" i="29" s="1"/>
  <c r="E50" i="29"/>
  <c r="F50" i="29" s="1"/>
  <c r="G50" i="29" s="1"/>
  <c r="H50" i="29" s="1"/>
  <c r="I50" i="29" s="1"/>
  <c r="J50" i="29" s="1"/>
  <c r="K50" i="29" s="1"/>
  <c r="L50" i="29" s="1"/>
  <c r="M50" i="29" s="1"/>
  <c r="N50" i="29" s="1"/>
  <c r="O50" i="29" s="1"/>
  <c r="E43" i="29"/>
  <c r="F43" i="29" s="1"/>
  <c r="G43" i="29" s="1"/>
  <c r="H43" i="29" s="1"/>
  <c r="I43" i="29" s="1"/>
  <c r="J43" i="29" s="1"/>
  <c r="K43" i="29" s="1"/>
  <c r="L43" i="29" s="1"/>
  <c r="M43" i="29" s="1"/>
  <c r="N43" i="29" s="1"/>
  <c r="O43" i="29" s="1"/>
  <c r="E36" i="29"/>
  <c r="F36" i="29" s="1"/>
  <c r="G36" i="29" s="1"/>
  <c r="H36" i="29" s="1"/>
  <c r="I36" i="29" s="1"/>
  <c r="J36" i="29" s="1"/>
  <c r="K36" i="29" s="1"/>
  <c r="L36" i="29" s="1"/>
  <c r="M36" i="29" s="1"/>
  <c r="N36" i="29" s="1"/>
  <c r="O36" i="29" s="1"/>
  <c r="E29" i="29"/>
  <c r="F29" i="29" s="1"/>
  <c r="G29" i="29" s="1"/>
  <c r="H29" i="29" s="1"/>
  <c r="I29" i="29" s="1"/>
  <c r="J29" i="29" s="1"/>
  <c r="K29" i="29" s="1"/>
  <c r="L29" i="29" s="1"/>
  <c r="M29" i="29" s="1"/>
  <c r="N29" i="29" s="1"/>
  <c r="O29" i="29" s="1"/>
  <c r="E22" i="29"/>
  <c r="F22" i="29" s="1"/>
  <c r="G22" i="29" s="1"/>
  <c r="H22" i="29" s="1"/>
  <c r="I22" i="29" s="1"/>
  <c r="J22" i="29" s="1"/>
  <c r="K22" i="29" s="1"/>
  <c r="L22" i="29" s="1"/>
  <c r="M22" i="29" s="1"/>
  <c r="N22" i="29" s="1"/>
  <c r="O22" i="29" s="1"/>
  <c r="P15" i="29"/>
  <c r="P13" i="29"/>
  <c r="N64" i="16"/>
  <c r="M64" i="16"/>
  <c r="N63" i="16"/>
  <c r="M63" i="16"/>
  <c r="N62" i="16"/>
  <c r="M62" i="16"/>
  <c r="N61" i="16"/>
  <c r="M61" i="16"/>
  <c r="N60" i="16"/>
  <c r="M60" i="16"/>
  <c r="N59" i="16"/>
  <c r="M59" i="16"/>
  <c r="N58" i="16"/>
  <c r="M58" i="16"/>
  <c r="N57" i="16"/>
  <c r="M57" i="16"/>
  <c r="N56" i="16"/>
  <c r="M56" i="16"/>
  <c r="N55" i="16"/>
  <c r="M55" i="16"/>
  <c r="N54" i="16"/>
  <c r="M54" i="16"/>
  <c r="N53" i="16"/>
  <c r="M53" i="16"/>
  <c r="N52" i="16"/>
  <c r="M52" i="16"/>
  <c r="N51" i="16"/>
  <c r="M51" i="16"/>
  <c r="N50" i="16"/>
  <c r="M50" i="16"/>
  <c r="N49" i="16"/>
  <c r="M49" i="16"/>
  <c r="N48" i="16"/>
  <c r="M48" i="16"/>
  <c r="N47" i="16"/>
  <c r="M47" i="16"/>
  <c r="N46" i="16"/>
  <c r="M46" i="16"/>
  <c r="N45" i="16"/>
  <c r="M45" i="16"/>
  <c r="N44" i="16"/>
  <c r="M44" i="16"/>
  <c r="N43" i="16"/>
  <c r="M43" i="16"/>
  <c r="N42" i="16"/>
  <c r="M42" i="16"/>
  <c r="N41" i="16"/>
  <c r="M41" i="16"/>
  <c r="N40" i="16"/>
  <c r="M40" i="16"/>
  <c r="N39" i="16"/>
  <c r="M39" i="16"/>
  <c r="N38" i="16"/>
  <c r="M38" i="16"/>
  <c r="N37" i="16"/>
  <c r="M37" i="16"/>
  <c r="N36" i="16"/>
  <c r="M36" i="16"/>
  <c r="N35" i="16"/>
  <c r="M35" i="16"/>
  <c r="N34" i="16"/>
  <c r="M34" i="16"/>
  <c r="N33" i="16"/>
  <c r="M33" i="16"/>
  <c r="N32" i="16"/>
  <c r="M32" i="16"/>
  <c r="N31" i="16"/>
  <c r="M31" i="16"/>
  <c r="N30" i="16"/>
  <c r="M30" i="16"/>
  <c r="N29" i="16"/>
  <c r="M29" i="16"/>
  <c r="N28" i="16"/>
  <c r="M28" i="16"/>
  <c r="N27" i="16"/>
  <c r="M27" i="16"/>
  <c r="N26" i="16"/>
  <c r="M26" i="16"/>
  <c r="N25" i="16"/>
  <c r="M25" i="16"/>
  <c r="N24" i="16"/>
  <c r="M24" i="16"/>
  <c r="N23" i="16"/>
  <c r="M23" i="16"/>
  <c r="N22" i="16"/>
  <c r="M22" i="16"/>
  <c r="N21" i="16"/>
  <c r="M21" i="16"/>
  <c r="N20" i="16"/>
  <c r="M20" i="16"/>
  <c r="N19" i="16"/>
  <c r="M19" i="16"/>
  <c r="N18" i="16"/>
  <c r="M18" i="16"/>
  <c r="N17" i="16"/>
  <c r="M17" i="16"/>
  <c r="N16" i="16"/>
  <c r="M16" i="16"/>
  <c r="N15" i="16"/>
  <c r="M15" i="16"/>
  <c r="N14" i="16"/>
  <c r="M14" i="16"/>
  <c r="N13" i="16"/>
  <c r="M13" i="16"/>
  <c r="N12" i="16"/>
  <c r="M12" i="16"/>
  <c r="N11" i="16"/>
  <c r="M11" i="16"/>
  <c r="P72" i="29" l="1"/>
  <c r="P70" i="29"/>
  <c r="P69" i="29"/>
  <c r="P68" i="29"/>
  <c r="P67" i="29"/>
  <c r="P66" i="29"/>
  <c r="P65" i="29"/>
  <c r="P63" i="29"/>
  <c r="P62" i="29"/>
  <c r="P61" i="29"/>
  <c r="P60" i="29"/>
  <c r="P59" i="29"/>
  <c r="P58" i="29"/>
  <c r="P56" i="29"/>
  <c r="P55" i="29"/>
  <c r="P54" i="29"/>
  <c r="P53" i="29"/>
  <c r="P52" i="29"/>
  <c r="P51" i="29"/>
  <c r="P49" i="29"/>
  <c r="P48" i="29"/>
  <c r="P47" i="29"/>
  <c r="P46" i="29"/>
  <c r="P45" i="29"/>
  <c r="P44" i="29"/>
  <c r="P42" i="29"/>
  <c r="P41" i="29"/>
  <c r="P40" i="29"/>
  <c r="P39" i="29"/>
  <c r="P38" i="29"/>
  <c r="P37" i="29"/>
  <c r="P35" i="29"/>
  <c r="P34" i="29"/>
  <c r="P33" i="29"/>
  <c r="P32" i="29"/>
  <c r="P31" i="29"/>
  <c r="P30" i="29"/>
  <c r="P28" i="29"/>
  <c r="P27" i="29"/>
  <c r="P26" i="29"/>
  <c r="P25" i="29"/>
  <c r="P24" i="29"/>
  <c r="P23" i="29"/>
  <c r="P21" i="29"/>
  <c r="P20" i="29"/>
  <c r="P19" i="29"/>
  <c r="P17" i="29"/>
  <c r="P71" i="29"/>
  <c r="P64" i="29"/>
  <c r="P57" i="29"/>
  <c r="P50" i="29"/>
  <c r="P43" i="29"/>
  <c r="P36" i="29"/>
  <c r="P29" i="29"/>
  <c r="P73" i="29" l="1"/>
  <c r="A11" i="26"/>
  <c r="B11" i="26" l="1"/>
  <c r="R11" i="29"/>
  <c r="A12" i="26"/>
  <c r="R12" i="29" s="1"/>
  <c r="O73" i="29"/>
  <c r="N73" i="29"/>
  <c r="M73" i="29"/>
  <c r="L73" i="29"/>
  <c r="K73" i="29"/>
  <c r="J73" i="29"/>
  <c r="I73" i="29"/>
  <c r="H73" i="29"/>
  <c r="G73" i="29"/>
  <c r="F73" i="29"/>
  <c r="E73" i="29"/>
  <c r="D73" i="29"/>
  <c r="O11" i="29" l="1"/>
  <c r="P11" i="29" s="1"/>
  <c r="B12" i="26"/>
  <c r="A13" i="26"/>
  <c r="R13" i="29" l="1"/>
  <c r="B13" i="26"/>
  <c r="A14" i="26"/>
  <c r="R14" i="29" l="1"/>
  <c r="B14" i="26"/>
  <c r="A15" i="26"/>
  <c r="R15" i="29" l="1"/>
  <c r="B15" i="26"/>
  <c r="A16" i="26"/>
  <c r="R16" i="29" l="1"/>
  <c r="B16" i="26"/>
  <c r="A17" i="26"/>
  <c r="R17" i="29" s="1"/>
  <c r="B17" i="26" l="1"/>
  <c r="A18" i="26"/>
  <c r="R18" i="29" s="1"/>
  <c r="B18" i="26" l="1"/>
  <c r="A19" i="26"/>
  <c r="R19" i="29" s="1"/>
  <c r="B19" i="26" l="1"/>
  <c r="A20" i="26"/>
  <c r="R20" i="29" s="1"/>
  <c r="P22" i="29"/>
  <c r="C11" i="6"/>
  <c r="C12" i="6"/>
  <c r="C14" i="6"/>
  <c r="C15" i="6"/>
  <c r="C16" i="6"/>
  <c r="B20" i="26" l="1"/>
  <c r="A21" i="26"/>
  <c r="C13" i="6"/>
  <c r="A22" i="26" l="1"/>
  <c r="R22" i="29" s="1"/>
  <c r="R21" i="29"/>
  <c r="B21" i="26"/>
  <c r="A23" i="26"/>
  <c r="R23" i="29" s="1"/>
  <c r="B22" i="26" l="1"/>
  <c r="B23" i="26"/>
  <c r="A24" i="26"/>
  <c r="R24" i="29" s="1"/>
  <c r="B24" i="26" l="1"/>
  <c r="A25" i="26"/>
  <c r="R25" i="29" s="1"/>
  <c r="B25" i="26" l="1"/>
  <c r="A26" i="26"/>
  <c r="R26" i="29" s="1"/>
  <c r="B26" i="26" l="1"/>
  <c r="A27" i="26"/>
  <c r="R27" i="29" s="1"/>
  <c r="B27" i="26" l="1"/>
  <c r="A28" i="26"/>
  <c r="R28" i="29" s="1"/>
  <c r="B28" i="26" l="1"/>
  <c r="A29" i="26"/>
  <c r="R29" i="29" s="1"/>
  <c r="B29" i="26" l="1"/>
  <c r="A30" i="26"/>
  <c r="R30" i="29" s="1"/>
  <c r="B30" i="26" l="1"/>
  <c r="A31" i="26"/>
  <c r="R31" i="29" s="1"/>
  <c r="B31" i="26" l="1"/>
  <c r="A32" i="26"/>
  <c r="R32" i="29" s="1"/>
  <c r="B32" i="26" l="1"/>
  <c r="A33" i="26"/>
  <c r="R33" i="29" s="1"/>
  <c r="B33" i="26" l="1"/>
  <c r="A34" i="26"/>
  <c r="R34" i="29" s="1"/>
  <c r="B34" i="26" l="1"/>
  <c r="A35" i="26"/>
  <c r="R35" i="29" s="1"/>
  <c r="B35" i="26" l="1"/>
  <c r="A36" i="26"/>
  <c r="R36" i="29" s="1"/>
  <c r="B36" i="26" l="1"/>
  <c r="A37" i="26"/>
  <c r="R37" i="29" s="1"/>
  <c r="B37" i="26" l="1"/>
  <c r="A38" i="26"/>
  <c r="R38" i="29" s="1"/>
  <c r="B38" i="26" l="1"/>
  <c r="A39" i="26"/>
  <c r="R39" i="29" s="1"/>
  <c r="B39" i="26" l="1"/>
  <c r="A40" i="26"/>
  <c r="R40" i="29" s="1"/>
  <c r="B40" i="26" l="1"/>
  <c r="A41" i="26"/>
  <c r="R41" i="29" s="1"/>
  <c r="B41" i="26" l="1"/>
  <c r="A42" i="26"/>
  <c r="R42" i="29" s="1"/>
  <c r="B42" i="26" l="1"/>
  <c r="A43" i="26"/>
  <c r="R43" i="29" s="1"/>
  <c r="B43" i="26" l="1"/>
  <c r="A44" i="26"/>
  <c r="R44" i="29" s="1"/>
  <c r="B44" i="26" l="1"/>
  <c r="A45" i="26"/>
  <c r="R45" i="29" s="1"/>
  <c r="B45" i="26" l="1"/>
  <c r="A46" i="26"/>
  <c r="R46" i="29" s="1"/>
  <c r="B46" i="26" l="1"/>
  <c r="A47" i="26"/>
  <c r="R47" i="29" s="1"/>
  <c r="B47" i="26" l="1"/>
  <c r="A48" i="26"/>
  <c r="R48" i="29" s="1"/>
  <c r="B48" i="26" l="1"/>
  <c r="A49" i="26"/>
  <c r="R49" i="29" s="1"/>
  <c r="B49" i="26" l="1"/>
  <c r="A50" i="26"/>
  <c r="R50" i="29" s="1"/>
  <c r="B50" i="26" l="1"/>
  <c r="A51" i="26"/>
  <c r="R51" i="29" s="1"/>
  <c r="B51" i="26" l="1"/>
  <c r="A52" i="26"/>
  <c r="R52" i="29" s="1"/>
  <c r="B52" i="26" l="1"/>
  <c r="A53" i="26"/>
  <c r="R53" i="29" s="1"/>
  <c r="B53" i="26" l="1"/>
  <c r="A54" i="26"/>
  <c r="R54" i="29" s="1"/>
  <c r="B54" i="26" l="1"/>
  <c r="A55" i="26"/>
  <c r="R55" i="29" s="1"/>
  <c r="B55" i="26" l="1"/>
  <c r="A56" i="26"/>
  <c r="R56" i="29" s="1"/>
  <c r="B56" i="26" l="1"/>
  <c r="A57" i="26"/>
  <c r="R57" i="29" s="1"/>
  <c r="B57" i="26" l="1"/>
  <c r="A58" i="26"/>
  <c r="R58" i="29" s="1"/>
  <c r="B58" i="26" l="1"/>
  <c r="A59" i="26"/>
  <c r="R59" i="29" s="1"/>
  <c r="B59" i="26" l="1"/>
  <c r="A60" i="26"/>
  <c r="R60" i="29" s="1"/>
  <c r="B60" i="26" l="1"/>
  <c r="A61" i="26"/>
  <c r="R61" i="29" s="1"/>
  <c r="B61" i="26" l="1"/>
  <c r="A62" i="26"/>
  <c r="R62" i="29" s="1"/>
  <c r="B62" i="26" l="1"/>
  <c r="A63" i="26"/>
  <c r="R63" i="29" s="1"/>
  <c r="B63" i="26" l="1"/>
  <c r="A64" i="26"/>
  <c r="R64" i="29" s="1"/>
  <c r="B64" i="26" l="1"/>
  <c r="A65" i="26"/>
  <c r="R65" i="29" s="1"/>
  <c r="B65" i="26" l="1"/>
  <c r="A66" i="26"/>
  <c r="R66" i="29" s="1"/>
  <c r="B66" i="26" l="1"/>
  <c r="A67" i="26"/>
  <c r="R67" i="29" s="1"/>
  <c r="B67" i="26" l="1"/>
  <c r="A68" i="26"/>
  <c r="R68" i="29" s="1"/>
  <c r="B68" i="26" l="1"/>
  <c r="A69" i="26"/>
  <c r="R69" i="29" s="1"/>
  <c r="B69" i="26" l="1"/>
  <c r="A70" i="26"/>
  <c r="R70" i="29" s="1"/>
  <c r="B70" i="26" l="1"/>
  <c r="A71" i="26"/>
  <c r="R71" i="29" s="1"/>
  <c r="B71" i="26" l="1"/>
  <c r="A72" i="26"/>
  <c r="R72" i="29" s="1"/>
  <c r="B72" i="26" l="1"/>
  <c r="A73" i="26"/>
  <c r="R73" i="29" s="1"/>
  <c r="B73" i="26" l="1"/>
  <c r="A74" i="26"/>
  <c r="R74" i="29" s="1"/>
  <c r="B74" i="26" l="1"/>
  <c r="A75" i="26"/>
  <c r="R75" i="29" s="1"/>
  <c r="B75" i="26" l="1"/>
  <c r="A76" i="26"/>
  <c r="R76" i="29" s="1"/>
  <c r="B76" i="26" l="1"/>
  <c r="A77" i="26"/>
  <c r="R77" i="29" s="1"/>
  <c r="B77" i="26" l="1"/>
  <c r="A78" i="26"/>
  <c r="R78" i="29" s="1"/>
  <c r="B78" i="26" l="1"/>
  <c r="A79" i="26"/>
  <c r="R79" i="29" s="1"/>
  <c r="B79" i="26" l="1"/>
  <c r="A80" i="26"/>
  <c r="R80" i="29" s="1"/>
  <c r="B80" i="26" l="1"/>
  <c r="A81" i="26"/>
  <c r="R81" i="29" s="1"/>
  <c r="B81" i="26" l="1"/>
  <c r="A82" i="26"/>
  <c r="R82" i="29" s="1"/>
  <c r="B82" i="26" l="1"/>
  <c r="A83" i="26"/>
  <c r="R83" i="29" s="1"/>
  <c r="B83" i="26" l="1"/>
  <c r="A84" i="26"/>
  <c r="R84" i="29" s="1"/>
  <c r="B84" i="26" l="1"/>
  <c r="A85" i="26"/>
  <c r="R85" i="29" s="1"/>
  <c r="B85" i="26" l="1"/>
  <c r="A86" i="26"/>
  <c r="R86" i="29" s="1"/>
  <c r="B86" i="26" l="1"/>
  <c r="A87" i="26"/>
  <c r="R87" i="29" s="1"/>
  <c r="B87" i="26" l="1"/>
  <c r="A88" i="26"/>
  <c r="R88" i="29" s="1"/>
  <c r="B88" i="26" l="1"/>
  <c r="A89" i="26"/>
  <c r="R89" i="29" s="1"/>
  <c r="B89" i="26" l="1"/>
  <c r="A90" i="26"/>
  <c r="R90" i="29" s="1"/>
  <c r="B90" i="26" l="1"/>
  <c r="A91" i="26"/>
  <c r="R91" i="29" s="1"/>
  <c r="B91" i="26" l="1"/>
  <c r="A92" i="26"/>
  <c r="R92" i="29" s="1"/>
  <c r="B92" i="26" l="1"/>
  <c r="A93" i="26"/>
  <c r="R93" i="29" s="1"/>
  <c r="B93" i="26" l="1"/>
  <c r="A94" i="26"/>
  <c r="R94" i="29" s="1"/>
  <c r="B94" i="26" l="1"/>
  <c r="A95" i="26"/>
  <c r="R95" i="29" s="1"/>
  <c r="B95" i="26" l="1"/>
  <c r="A96" i="26"/>
  <c r="R96" i="29" s="1"/>
  <c r="B96" i="26" l="1"/>
  <c r="A97" i="26"/>
  <c r="R97" i="29" s="1"/>
  <c r="B97" i="26" l="1"/>
  <c r="A98" i="26"/>
  <c r="R98" i="29" s="1"/>
  <c r="B98" i="26" l="1"/>
  <c r="A99" i="26"/>
  <c r="R99" i="29" s="1"/>
  <c r="B99" i="26" l="1"/>
  <c r="A100" i="26"/>
  <c r="R100" i="29" s="1"/>
  <c r="B100" i="26" l="1"/>
  <c r="A101" i="26"/>
  <c r="R101" i="29" s="1"/>
  <c r="B101" i="26" l="1"/>
  <c r="A102" i="26"/>
  <c r="R102" i="29" s="1"/>
  <c r="B102" i="26" l="1"/>
  <c r="A103" i="26"/>
  <c r="R103" i="29" s="1"/>
  <c r="B103" i="26" l="1"/>
  <c r="A104" i="26"/>
  <c r="R104" i="29" s="1"/>
  <c r="B104" i="26" l="1"/>
  <c r="A105" i="26"/>
  <c r="R105" i="29" s="1"/>
  <c r="B105" i="26" l="1"/>
  <c r="A106" i="26"/>
  <c r="R106" i="29" s="1"/>
  <c r="B106" i="26" l="1"/>
  <c r="A107" i="26"/>
  <c r="R107" i="29" s="1"/>
  <c r="B107" i="26" l="1"/>
  <c r="A108" i="26"/>
  <c r="R108" i="29" s="1"/>
  <c r="B108" i="26" l="1"/>
  <c r="A109" i="26"/>
  <c r="R109" i="29" s="1"/>
  <c r="B109" i="26" l="1"/>
  <c r="A110" i="26"/>
  <c r="R110" i="29" s="1"/>
  <c r="B110" i="26" l="1"/>
  <c r="A111" i="26"/>
  <c r="R111" i="29" s="1"/>
  <c r="B111" i="26" l="1"/>
  <c r="A112" i="26"/>
  <c r="R112" i="29" s="1"/>
  <c r="B112" i="26" l="1"/>
  <c r="A113" i="26"/>
  <c r="R113" i="29" s="1"/>
  <c r="B113" i="26" l="1"/>
  <c r="A114" i="26"/>
  <c r="R114" i="29" s="1"/>
  <c r="B114" i="26" l="1"/>
  <c r="A115" i="26"/>
  <c r="R115" i="29" s="1"/>
  <c r="B115" i="26" l="1"/>
  <c r="A116" i="26"/>
  <c r="R116" i="29" s="1"/>
  <c r="B116" i="26" l="1"/>
  <c r="A117" i="26"/>
  <c r="R117" i="29" s="1"/>
  <c r="B117" i="26" l="1"/>
  <c r="A118" i="26"/>
  <c r="R118" i="29" s="1"/>
  <c r="B118" i="26" l="1"/>
  <c r="A119" i="26"/>
  <c r="R119" i="29" s="1"/>
  <c r="B119" i="26" l="1"/>
  <c r="A120" i="26"/>
  <c r="R120" i="29" s="1"/>
  <c r="B120" i="26" l="1"/>
  <c r="A121" i="26"/>
  <c r="R121" i="29" s="1"/>
  <c r="B121" i="26" l="1"/>
  <c r="A122" i="26"/>
  <c r="R122" i="29" s="1"/>
  <c r="B122" i="26" l="1"/>
  <c r="A123" i="26"/>
  <c r="R123" i="29" s="1"/>
  <c r="B123" i="26" l="1"/>
  <c r="A124" i="26"/>
  <c r="R124" i="29" s="1"/>
  <c r="B124" i="26" l="1"/>
  <c r="A125" i="26"/>
  <c r="R125" i="29" s="1"/>
  <c r="B125" i="26" l="1"/>
  <c r="A126" i="26"/>
  <c r="R126" i="29" s="1"/>
  <c r="B126" i="26" l="1"/>
  <c r="A127" i="26"/>
  <c r="R127" i="29" s="1"/>
  <c r="B127" i="26" l="1"/>
  <c r="A128" i="26"/>
  <c r="R128" i="29" s="1"/>
  <c r="B128" i="26" l="1"/>
  <c r="A129" i="26"/>
  <c r="R129" i="29" s="1"/>
  <c r="B129" i="26" l="1"/>
  <c r="A130" i="26"/>
  <c r="R130" i="29" s="1"/>
  <c r="B130" i="26" l="1"/>
  <c r="A131" i="26"/>
  <c r="R131" i="29" s="1"/>
  <c r="B131" i="26" l="1"/>
  <c r="A132" i="26"/>
  <c r="R132" i="29" s="1"/>
  <c r="B132" i="26" l="1"/>
  <c r="A133" i="26"/>
  <c r="R133" i="29" s="1"/>
  <c r="B133" i="26" l="1"/>
  <c r="A134" i="26"/>
  <c r="R134" i="29" s="1"/>
  <c r="B134" i="26" l="1"/>
  <c r="A135" i="26"/>
  <c r="R135" i="29" s="1"/>
  <c r="B135" i="26" l="1"/>
  <c r="A136" i="26"/>
  <c r="R136" i="29" s="1"/>
  <c r="B136" i="26" l="1"/>
  <c r="A137" i="26"/>
  <c r="R137" i="29" s="1"/>
  <c r="B137" i="26" l="1"/>
  <c r="A138" i="26"/>
  <c r="R138" i="29" s="1"/>
  <c r="B138" i="26" l="1"/>
  <c r="A139" i="26"/>
  <c r="R139" i="29" s="1"/>
  <c r="B139" i="26" l="1"/>
  <c r="A140" i="26"/>
  <c r="R140" i="29" s="1"/>
  <c r="B140" i="26" l="1"/>
  <c r="A141" i="26"/>
  <c r="R141" i="29" s="1"/>
  <c r="B141" i="26" l="1"/>
  <c r="A142" i="26"/>
  <c r="R142" i="29" s="1"/>
  <c r="B142" i="26" l="1"/>
  <c r="A143" i="26"/>
  <c r="R143" i="29" s="1"/>
  <c r="B143" i="26" l="1"/>
  <c r="A144" i="26"/>
  <c r="R144" i="29" s="1"/>
  <c r="B144" i="26" l="1"/>
  <c r="A145" i="26"/>
  <c r="R145" i="29" s="1"/>
  <c r="B145" i="26" l="1"/>
  <c r="A146" i="26"/>
  <c r="R146" i="29" s="1"/>
  <c r="B146" i="26" l="1"/>
  <c r="A147" i="26"/>
  <c r="R147" i="29" s="1"/>
  <c r="B147" i="26" l="1"/>
  <c r="A148" i="26"/>
  <c r="R148" i="29" s="1"/>
  <c r="B148" i="26" l="1"/>
  <c r="A149" i="26"/>
  <c r="R149" i="29" s="1"/>
  <c r="B149" i="26" l="1"/>
  <c r="A150" i="26"/>
  <c r="R150" i="29" s="1"/>
  <c r="B150" i="26" l="1"/>
  <c r="A151" i="26"/>
  <c r="R151" i="29" s="1"/>
  <c r="B151" i="26" l="1"/>
  <c r="A152" i="26"/>
  <c r="R152" i="29" s="1"/>
  <c r="B152" i="26" l="1"/>
  <c r="A153" i="26"/>
  <c r="R153" i="29" s="1"/>
  <c r="B153" i="26" l="1"/>
  <c r="A154" i="26"/>
  <c r="R154" i="29" s="1"/>
  <c r="B154" i="26" l="1"/>
  <c r="A155" i="26"/>
  <c r="R155" i="29" s="1"/>
  <c r="B155" i="26" l="1"/>
  <c r="A156" i="26"/>
  <c r="R156" i="29" s="1"/>
  <c r="B156" i="26" l="1"/>
  <c r="A157" i="26"/>
  <c r="R157" i="29" s="1"/>
  <c r="B157" i="26" l="1"/>
  <c r="A158" i="26"/>
  <c r="R158" i="29" s="1"/>
  <c r="B158" i="26" l="1"/>
  <c r="A159" i="26"/>
  <c r="R159" i="29" s="1"/>
  <c r="B159" i="26" l="1"/>
  <c r="A160" i="26"/>
  <c r="R160" i="29" s="1"/>
  <c r="B160" i="26" l="1"/>
  <c r="A161" i="26"/>
  <c r="R161" i="29" s="1"/>
  <c r="B161" i="26" l="1"/>
  <c r="A162" i="26"/>
  <c r="R162" i="29" s="1"/>
  <c r="B162" i="26" l="1"/>
  <c r="A163" i="26"/>
  <c r="R163" i="29" s="1"/>
  <c r="B163" i="26" l="1"/>
  <c r="A164" i="26"/>
  <c r="R164" i="29" s="1"/>
  <c r="B164" i="26" l="1"/>
  <c r="A165" i="26"/>
  <c r="R165" i="29" s="1"/>
  <c r="B165" i="26" l="1"/>
  <c r="A166" i="26"/>
  <c r="R166" i="29" s="1"/>
  <c r="B166" i="26" l="1"/>
  <c r="A167" i="26"/>
  <c r="R167" i="29" s="1"/>
  <c r="B167" i="26" l="1"/>
  <c r="A168" i="26"/>
  <c r="R168" i="29" s="1"/>
  <c r="B168" i="26" l="1"/>
  <c r="A169" i="26"/>
  <c r="R169" i="29" s="1"/>
  <c r="B169" i="26" l="1"/>
  <c r="A170" i="26"/>
  <c r="R170" i="29" s="1"/>
  <c r="B170" i="26" l="1"/>
  <c r="A171" i="26"/>
  <c r="R171" i="29" s="1"/>
  <c r="B171" i="26" l="1"/>
  <c r="A172" i="26"/>
  <c r="R172" i="29" s="1"/>
  <c r="B172" i="26" l="1"/>
  <c r="A173" i="26"/>
  <c r="R173" i="29" s="1"/>
  <c r="B173" i="26" l="1"/>
  <c r="A174" i="26"/>
  <c r="R174" i="29" s="1"/>
  <c r="B174" i="26" l="1"/>
  <c r="A175" i="26"/>
  <c r="R175" i="29" s="1"/>
  <c r="B175" i="26" l="1"/>
  <c r="A176" i="26"/>
  <c r="R176" i="29" s="1"/>
  <c r="B176" i="26" l="1"/>
  <c r="A177" i="26"/>
  <c r="R177" i="29" s="1"/>
  <c r="B177" i="26" l="1"/>
  <c r="A178" i="26"/>
  <c r="R178" i="29" s="1"/>
  <c r="B178" i="26" l="1"/>
  <c r="A179" i="26"/>
  <c r="R179" i="29" s="1"/>
  <c r="B179" i="26" l="1"/>
  <c r="A180" i="26"/>
  <c r="R180" i="29" s="1"/>
  <c r="B180" i="26" l="1"/>
  <c r="A181" i="26"/>
  <c r="R181" i="29" s="1"/>
  <c r="B181" i="26" l="1"/>
  <c r="A182" i="26"/>
  <c r="R182" i="29" s="1"/>
  <c r="B182" i="26" l="1"/>
  <c r="A183" i="26"/>
  <c r="R183" i="29" s="1"/>
  <c r="B183" i="26" l="1"/>
  <c r="A184" i="26"/>
  <c r="R184" i="29" s="1"/>
  <c r="B184" i="26" l="1"/>
  <c r="A185" i="26"/>
  <c r="R185" i="29" s="1"/>
  <c r="B185" i="26" l="1"/>
  <c r="A186" i="26"/>
  <c r="R186" i="29" s="1"/>
  <c r="B186" i="26" l="1"/>
  <c r="A187" i="26"/>
  <c r="R187" i="29" s="1"/>
  <c r="B187" i="26" l="1"/>
  <c r="A188" i="26"/>
  <c r="R188" i="29" s="1"/>
  <c r="B188" i="26" l="1"/>
  <c r="A189" i="26"/>
  <c r="R189" i="29" s="1"/>
  <c r="B189" i="26" l="1"/>
  <c r="A190" i="26"/>
  <c r="R190" i="29" s="1"/>
  <c r="B190" i="26" l="1"/>
  <c r="A191" i="26"/>
  <c r="R191" i="29" s="1"/>
  <c r="B191" i="26" l="1"/>
  <c r="A192" i="26"/>
  <c r="R192" i="29" s="1"/>
  <c r="B192" i="26" l="1"/>
  <c r="A193" i="26"/>
  <c r="R193" i="29" s="1"/>
  <c r="B193" i="26" l="1"/>
  <c r="A194" i="26"/>
  <c r="R194" i="29" s="1"/>
  <c r="B194" i="26" l="1"/>
  <c r="A195" i="26"/>
  <c r="R195" i="29" s="1"/>
  <c r="B195" i="26" l="1"/>
  <c r="A196" i="26"/>
  <c r="R196" i="29" s="1"/>
  <c r="B196" i="26" l="1"/>
  <c r="A197" i="26"/>
  <c r="R197" i="29" s="1"/>
  <c r="B197" i="26" l="1"/>
  <c r="A198" i="26"/>
  <c r="R198" i="29" s="1"/>
  <c r="B198" i="26" l="1"/>
  <c r="A199" i="26"/>
  <c r="R199" i="29" s="1"/>
  <c r="B199" i="26" l="1"/>
  <c r="A200" i="26"/>
  <c r="R200" i="29" s="1"/>
  <c r="B200" i="26" l="1"/>
  <c r="A201" i="26"/>
  <c r="R201" i="29" s="1"/>
  <c r="B201" i="26" l="1"/>
  <c r="A202" i="26"/>
  <c r="R202" i="29" s="1"/>
  <c r="B202" i="26" l="1"/>
  <c r="A203" i="26"/>
  <c r="R203" i="29" s="1"/>
  <c r="B203" i="26" l="1"/>
  <c r="A204" i="26"/>
  <c r="R204" i="29" s="1"/>
  <c r="B204" i="26" l="1"/>
  <c r="A205" i="26"/>
  <c r="R205" i="29" s="1"/>
  <c r="B205" i="26" l="1"/>
  <c r="A206" i="26"/>
  <c r="R206" i="29" s="1"/>
  <c r="B206" i="26" l="1"/>
  <c r="A207" i="26"/>
  <c r="R207" i="29" s="1"/>
  <c r="B207" i="26" l="1"/>
  <c r="A208" i="26"/>
  <c r="R208" i="29" s="1"/>
  <c r="B208" i="26" l="1"/>
  <c r="A209" i="26"/>
  <c r="R209" i="29" s="1"/>
  <c r="B209" i="26" l="1"/>
  <c r="A210" i="26"/>
  <c r="R210" i="29" s="1"/>
  <c r="B210" i="26" l="1"/>
  <c r="A211" i="26"/>
  <c r="R211" i="29" s="1"/>
  <c r="B211" i="26" l="1"/>
  <c r="A212" i="26"/>
  <c r="R212" i="29" s="1"/>
  <c r="B212" i="26" l="1"/>
  <c r="A213" i="26"/>
  <c r="R213" i="29" s="1"/>
  <c r="B213" i="26" l="1"/>
  <c r="A214" i="26"/>
  <c r="R214" i="29" s="1"/>
  <c r="B214" i="26" l="1"/>
  <c r="A215" i="26"/>
  <c r="R215" i="29" s="1"/>
  <c r="B215" i="26" l="1"/>
  <c r="A216" i="26"/>
  <c r="R216" i="29" s="1"/>
  <c r="B216" i="26" l="1"/>
  <c r="A217" i="26"/>
  <c r="R217" i="29" s="1"/>
  <c r="B217" i="26" l="1"/>
  <c r="A218" i="26"/>
  <c r="R218" i="29" s="1"/>
  <c r="B218" i="26" l="1"/>
  <c r="A219" i="26"/>
  <c r="R219" i="29" s="1"/>
  <c r="B219" i="26" l="1"/>
  <c r="A220" i="26"/>
  <c r="R220" i="29" s="1"/>
  <c r="B220" i="26" l="1"/>
  <c r="A221" i="26"/>
  <c r="R221" i="29" s="1"/>
  <c r="B221" i="26" l="1"/>
  <c r="A222" i="26"/>
  <c r="R222" i="29" s="1"/>
  <c r="B222" i="26" l="1"/>
  <c r="A223" i="26"/>
  <c r="R223" i="29" s="1"/>
  <c r="B223" i="26" l="1"/>
  <c r="A224" i="26"/>
  <c r="R224" i="29" s="1"/>
  <c r="B224" i="26" l="1"/>
  <c r="A225" i="26"/>
  <c r="R225" i="29" s="1"/>
  <c r="B225" i="26" l="1"/>
  <c r="A226" i="26"/>
  <c r="R226" i="29" s="1"/>
  <c r="B226" i="26" l="1"/>
  <c r="A227" i="26"/>
  <c r="R227" i="29" s="1"/>
  <c r="B227" i="26" l="1"/>
  <c r="A228" i="26"/>
  <c r="R228" i="29" s="1"/>
  <c r="B228" i="26" l="1"/>
  <c r="A229" i="26"/>
  <c r="R229" i="29" s="1"/>
  <c r="B229" i="26" l="1"/>
  <c r="A230" i="26"/>
  <c r="R230" i="29" s="1"/>
  <c r="B230" i="26" l="1"/>
  <c r="A231" i="26"/>
  <c r="R231" i="29" s="1"/>
  <c r="B231" i="26" l="1"/>
  <c r="A232" i="26"/>
  <c r="R232" i="29" s="1"/>
  <c r="B232" i="26" l="1"/>
  <c r="A233" i="26"/>
  <c r="R233" i="29" s="1"/>
  <c r="B233" i="26" l="1"/>
  <c r="A234" i="26"/>
  <c r="R234" i="29" s="1"/>
  <c r="B234" i="26" l="1"/>
  <c r="A235" i="26"/>
  <c r="R235" i="29" s="1"/>
  <c r="B235" i="26" l="1"/>
  <c r="A236" i="26"/>
  <c r="R236" i="29" s="1"/>
  <c r="B236" i="26" l="1"/>
  <c r="A237" i="26"/>
  <c r="R237" i="29" s="1"/>
  <c r="B237" i="26" l="1"/>
  <c r="A238" i="26"/>
  <c r="R238" i="29" s="1"/>
  <c r="B238" i="26" l="1"/>
  <c r="A239" i="26"/>
  <c r="R239" i="29" s="1"/>
  <c r="B239" i="26" l="1"/>
  <c r="A240" i="26"/>
  <c r="R240" i="29" s="1"/>
  <c r="B240" i="26" l="1"/>
  <c r="A241" i="26"/>
  <c r="R241" i="29" s="1"/>
  <c r="B241" i="26" l="1"/>
  <c r="A242" i="26"/>
  <c r="R242" i="29" s="1"/>
  <c r="B242" i="26" l="1"/>
  <c r="A243" i="26"/>
  <c r="R243" i="29" s="1"/>
  <c r="B243" i="26" l="1"/>
  <c r="A244" i="26"/>
  <c r="R244" i="29" s="1"/>
  <c r="B244" i="26" l="1"/>
  <c r="A245" i="26"/>
  <c r="R245" i="29" s="1"/>
  <c r="B245" i="26" l="1"/>
  <c r="A246" i="26"/>
  <c r="R246" i="29" s="1"/>
  <c r="B246" i="26" l="1"/>
  <c r="A247" i="26"/>
  <c r="R247" i="29" s="1"/>
  <c r="B247" i="26" l="1"/>
  <c r="A248" i="26"/>
  <c r="R248" i="29" s="1"/>
  <c r="B248" i="26" l="1"/>
  <c r="A249" i="26"/>
  <c r="R249" i="29" s="1"/>
  <c r="B249" i="26" l="1"/>
  <c r="A250" i="26"/>
  <c r="R250" i="29" s="1"/>
  <c r="B250" i="26" l="1"/>
  <c r="A251" i="26"/>
  <c r="R251" i="29" s="1"/>
  <c r="B251" i="26" l="1"/>
  <c r="A252" i="26"/>
  <c r="R252" i="29" s="1"/>
  <c r="B252" i="26" l="1"/>
  <c r="A253" i="26"/>
  <c r="R253" i="29" s="1"/>
  <c r="B253" i="26" l="1"/>
  <c r="A254" i="26"/>
  <c r="R254" i="29" s="1"/>
  <c r="B254" i="26" l="1"/>
  <c r="A255" i="26"/>
  <c r="R255" i="29" s="1"/>
  <c r="B255" i="26" l="1"/>
  <c r="A256" i="26"/>
  <c r="R256" i="29" s="1"/>
  <c r="B256" i="26" l="1"/>
  <c r="A257" i="26"/>
  <c r="R257" i="29" s="1"/>
  <c r="B257" i="26" l="1"/>
  <c r="A258" i="26"/>
  <c r="R258" i="29" s="1"/>
  <c r="B258" i="26" l="1"/>
  <c r="A259" i="26"/>
  <c r="R259" i="29" s="1"/>
  <c r="B259" i="26" l="1"/>
  <c r="A260" i="26"/>
  <c r="R260" i="29" s="1"/>
  <c r="B260" i="26" l="1"/>
  <c r="A261" i="26"/>
  <c r="R261" i="29" s="1"/>
  <c r="B261" i="26" l="1"/>
  <c r="A262" i="26"/>
  <c r="R262" i="29" s="1"/>
  <c r="B262" i="26" l="1"/>
  <c r="A263" i="26"/>
  <c r="R263" i="29" s="1"/>
  <c r="B263" i="26" l="1"/>
  <c r="A264" i="26"/>
  <c r="R264" i="29" s="1"/>
  <c r="B264" i="26" l="1"/>
  <c r="A265" i="26"/>
  <c r="R265" i="29" s="1"/>
  <c r="B265" i="26" l="1"/>
  <c r="A266" i="26"/>
  <c r="R266" i="29" s="1"/>
  <c r="B266" i="26" l="1"/>
  <c r="A267" i="26"/>
  <c r="R267" i="29" s="1"/>
  <c r="B267" i="26" l="1"/>
  <c r="A268" i="26"/>
  <c r="R268" i="29" s="1"/>
  <c r="B268" i="26" l="1"/>
  <c r="A269" i="26"/>
  <c r="R269" i="29" s="1"/>
  <c r="B269" i="26" l="1"/>
  <c r="A270" i="26"/>
  <c r="R270" i="29" s="1"/>
  <c r="B270" i="26" l="1"/>
  <c r="A271" i="26"/>
  <c r="R271" i="29" s="1"/>
  <c r="B271" i="26" l="1"/>
  <c r="A272" i="26"/>
  <c r="R272" i="29" s="1"/>
  <c r="B272" i="26" l="1"/>
  <c r="A273" i="26"/>
  <c r="R273" i="29" s="1"/>
  <c r="B273" i="26" l="1"/>
  <c r="A274" i="26"/>
  <c r="R274" i="29" s="1"/>
  <c r="B274" i="26" l="1"/>
  <c r="A275" i="26"/>
  <c r="R275" i="29" s="1"/>
  <c r="B275" i="26" l="1"/>
  <c r="A276" i="26"/>
  <c r="R276" i="29" s="1"/>
  <c r="B276" i="26" l="1"/>
  <c r="A277" i="26"/>
  <c r="R277" i="29" s="1"/>
  <c r="B277" i="26" l="1"/>
  <c r="A278" i="26"/>
  <c r="R278" i="29" s="1"/>
  <c r="B278" i="26" l="1"/>
  <c r="A279" i="26"/>
  <c r="R279" i="29" s="1"/>
  <c r="B279" i="26" l="1"/>
  <c r="A280" i="26"/>
  <c r="R280" i="29" s="1"/>
  <c r="B280" i="26" l="1"/>
  <c r="A281" i="26"/>
  <c r="R281" i="29" s="1"/>
  <c r="B281" i="26" l="1"/>
  <c r="A282" i="26"/>
  <c r="R282" i="29" s="1"/>
  <c r="B282" i="26" l="1"/>
  <c r="A283" i="26"/>
  <c r="R283" i="29" s="1"/>
  <c r="B283" i="26" l="1"/>
  <c r="A284" i="26"/>
  <c r="R284" i="29" s="1"/>
  <c r="B284" i="26" l="1"/>
  <c r="A285" i="26"/>
  <c r="R285" i="29" s="1"/>
  <c r="B285" i="26" l="1"/>
  <c r="A286" i="26"/>
  <c r="R286" i="29" s="1"/>
  <c r="B286" i="26" l="1"/>
  <c r="A287" i="26"/>
  <c r="R287" i="29" s="1"/>
  <c r="B287" i="26" l="1"/>
  <c r="A288" i="26"/>
  <c r="R288" i="29" s="1"/>
  <c r="B288" i="26" l="1"/>
  <c r="A289" i="26"/>
  <c r="R289" i="29" s="1"/>
  <c r="B289" i="26" l="1"/>
  <c r="A290" i="26"/>
  <c r="R290" i="29" s="1"/>
  <c r="B290" i="26" l="1"/>
  <c r="A291" i="26"/>
  <c r="R291" i="29" s="1"/>
  <c r="B291" i="26" l="1"/>
  <c r="A292" i="26"/>
  <c r="R292" i="29" s="1"/>
  <c r="B292" i="26" l="1"/>
  <c r="A293" i="26"/>
  <c r="R293" i="29" s="1"/>
  <c r="B293" i="26" l="1"/>
  <c r="A294" i="26"/>
  <c r="R294" i="29" s="1"/>
  <c r="B294" i="26" l="1"/>
  <c r="A295" i="26"/>
  <c r="R295" i="29" s="1"/>
  <c r="B295" i="26" l="1"/>
  <c r="A296" i="26"/>
  <c r="R296" i="29" s="1"/>
  <c r="B296" i="26" l="1"/>
  <c r="A297" i="26"/>
  <c r="R297" i="29" s="1"/>
  <c r="B297" i="26" l="1"/>
  <c r="A298" i="26"/>
  <c r="R298" i="29" s="1"/>
  <c r="B298" i="26" l="1"/>
  <c r="A299" i="26"/>
  <c r="R299" i="29" s="1"/>
  <c r="B299" i="26" l="1"/>
  <c r="A300" i="26"/>
  <c r="R300" i="29" s="1"/>
  <c r="B300" i="26" l="1"/>
  <c r="A301" i="26"/>
  <c r="R301" i="29" s="1"/>
  <c r="B301" i="26" l="1"/>
  <c r="A302" i="26"/>
  <c r="R302" i="29" s="1"/>
  <c r="B302" i="26" l="1"/>
  <c r="A303" i="26"/>
  <c r="R303" i="29" s="1"/>
  <c r="B303" i="26" l="1"/>
  <c r="A304" i="26"/>
  <c r="R304" i="29" s="1"/>
  <c r="B304" i="26" l="1"/>
  <c r="A305" i="26"/>
  <c r="R305" i="29" s="1"/>
  <c r="B305" i="26" l="1"/>
  <c r="A306" i="26"/>
  <c r="R306" i="29" s="1"/>
  <c r="B306" i="26" l="1"/>
  <c r="A307" i="26"/>
  <c r="R307" i="29" s="1"/>
  <c r="B307" i="26" l="1"/>
  <c r="A308" i="26"/>
  <c r="R308" i="29" s="1"/>
  <c r="B308" i="26" l="1"/>
  <c r="A309" i="26"/>
  <c r="R309" i="29" s="1"/>
  <c r="B309" i="26" l="1"/>
  <c r="A310" i="26"/>
  <c r="R310" i="29" s="1"/>
  <c r="B310" i="26" l="1"/>
  <c r="A311" i="26"/>
  <c r="R311" i="29" s="1"/>
  <c r="B311" i="26" l="1"/>
  <c r="A312" i="26"/>
  <c r="R312" i="29" s="1"/>
  <c r="B312" i="26" l="1"/>
  <c r="A313" i="26"/>
  <c r="R313" i="29" s="1"/>
  <c r="B313" i="26" l="1"/>
  <c r="A314" i="26"/>
  <c r="R314" i="29" s="1"/>
  <c r="B314" i="26" l="1"/>
  <c r="A315" i="26"/>
  <c r="R315" i="29" s="1"/>
  <c r="B315" i="26" l="1"/>
  <c r="A316" i="26"/>
  <c r="R316" i="29" s="1"/>
  <c r="B316" i="26" l="1"/>
  <c r="A317" i="26"/>
  <c r="R317" i="29" s="1"/>
  <c r="B317" i="26" l="1"/>
  <c r="A318" i="26"/>
  <c r="R318" i="29" s="1"/>
  <c r="B318" i="26" l="1"/>
  <c r="A319" i="26"/>
  <c r="R319" i="29" s="1"/>
  <c r="B319" i="26" l="1"/>
  <c r="A320" i="26"/>
  <c r="R320" i="29" s="1"/>
  <c r="B320" i="26" l="1"/>
  <c r="A321" i="26"/>
  <c r="R321" i="29" s="1"/>
  <c r="B321" i="26" l="1"/>
  <c r="A322" i="26"/>
  <c r="R322" i="29" s="1"/>
  <c r="B322" i="26" l="1"/>
  <c r="A323" i="26"/>
  <c r="R323" i="29" s="1"/>
  <c r="B323" i="26" l="1"/>
  <c r="A324" i="26"/>
  <c r="R324" i="29" s="1"/>
  <c r="B324" i="26" l="1"/>
  <c r="A325" i="26"/>
  <c r="R325" i="29" s="1"/>
  <c r="B325" i="26" l="1"/>
  <c r="A326" i="26"/>
  <c r="R326" i="29" s="1"/>
  <c r="B326" i="26" l="1"/>
  <c r="A327" i="26"/>
  <c r="R327" i="29" s="1"/>
  <c r="B327" i="26" l="1"/>
  <c r="A328" i="26"/>
  <c r="R328" i="29" s="1"/>
  <c r="B328" i="26" l="1"/>
  <c r="A329" i="26"/>
  <c r="R329" i="29" s="1"/>
  <c r="B329" i="26" l="1"/>
  <c r="A330" i="26"/>
  <c r="R330" i="29" s="1"/>
  <c r="B330" i="26" l="1"/>
  <c r="A331" i="26"/>
  <c r="R331" i="29" s="1"/>
  <c r="B331" i="26" l="1"/>
  <c r="A332" i="26"/>
  <c r="R332" i="29" s="1"/>
  <c r="B332" i="26" l="1"/>
  <c r="A333" i="26"/>
  <c r="R333" i="29" s="1"/>
  <c r="B333" i="26" l="1"/>
  <c r="A334" i="26"/>
  <c r="R334" i="29" s="1"/>
  <c r="B334" i="26" l="1"/>
  <c r="A335" i="26"/>
  <c r="R335" i="29" s="1"/>
  <c r="B335" i="26" l="1"/>
  <c r="A336" i="26"/>
  <c r="R336" i="29" s="1"/>
  <c r="B336" i="26" l="1"/>
  <c r="A337" i="26"/>
  <c r="R337" i="29" s="1"/>
  <c r="B337" i="26" l="1"/>
  <c r="A338" i="26"/>
  <c r="R338" i="29" s="1"/>
  <c r="B338" i="26" l="1"/>
  <c r="A339" i="26"/>
  <c r="R339" i="29" s="1"/>
  <c r="B339" i="26" l="1"/>
  <c r="A340" i="26"/>
  <c r="R340" i="29" s="1"/>
  <c r="B340" i="26" l="1"/>
  <c r="A341" i="26"/>
  <c r="R341" i="29" s="1"/>
  <c r="B341" i="26" l="1"/>
  <c r="A342" i="26"/>
  <c r="R342" i="29" s="1"/>
  <c r="B342" i="26" l="1"/>
  <c r="A343" i="26"/>
  <c r="R343" i="29" s="1"/>
  <c r="B343" i="26" l="1"/>
  <c r="A344" i="26"/>
  <c r="R344" i="29" s="1"/>
  <c r="B344" i="26" l="1"/>
  <c r="A345" i="26"/>
  <c r="R345" i="29" s="1"/>
  <c r="B345" i="26" l="1"/>
  <c r="A346" i="26"/>
  <c r="R346" i="29" s="1"/>
  <c r="B346" i="26" l="1"/>
  <c r="A347" i="26"/>
  <c r="R347" i="29" s="1"/>
  <c r="B347" i="26" l="1"/>
  <c r="A348" i="26"/>
  <c r="R348" i="29" s="1"/>
  <c r="B348" i="26" l="1"/>
  <c r="A349" i="26"/>
  <c r="R349" i="29" s="1"/>
  <c r="B349" i="26" l="1"/>
  <c r="A350" i="26"/>
  <c r="R350" i="29" s="1"/>
  <c r="B350" i="26" l="1"/>
  <c r="A351" i="26"/>
  <c r="R351" i="29" s="1"/>
  <c r="B351" i="26" l="1"/>
  <c r="A352" i="26"/>
  <c r="R352" i="29" s="1"/>
  <c r="B352" i="26" l="1"/>
  <c r="A353" i="26"/>
  <c r="R353" i="29" s="1"/>
  <c r="B353" i="26" l="1"/>
  <c r="A354" i="26"/>
  <c r="R354" i="29" s="1"/>
  <c r="B354" i="26" l="1"/>
  <c r="A355" i="26"/>
  <c r="R355" i="29" s="1"/>
  <c r="B355" i="26" l="1"/>
  <c r="A356" i="26"/>
  <c r="R356" i="29" s="1"/>
  <c r="B356" i="26" l="1"/>
  <c r="A357" i="26"/>
  <c r="R357" i="29" s="1"/>
  <c r="B357" i="26" l="1"/>
  <c r="A358" i="26"/>
  <c r="R358" i="29" s="1"/>
  <c r="B358" i="26" l="1"/>
  <c r="A359" i="26"/>
  <c r="R359" i="29" s="1"/>
  <c r="B359" i="26" l="1"/>
  <c r="A360" i="26"/>
  <c r="R360" i="29" s="1"/>
  <c r="B360" i="26" l="1"/>
  <c r="A361" i="26"/>
  <c r="R361" i="29" s="1"/>
  <c r="B361" i="26" l="1"/>
  <c r="A362" i="26"/>
  <c r="R362" i="29" s="1"/>
  <c r="B362" i="26" l="1"/>
  <c r="A363" i="26"/>
  <c r="R363" i="29" s="1"/>
  <c r="B363" i="26" l="1"/>
  <c r="A364" i="26"/>
  <c r="R364" i="29" s="1"/>
  <c r="B364" i="26" l="1"/>
  <c r="A365" i="26"/>
  <c r="R365" i="29" s="1"/>
  <c r="B365" i="26" l="1"/>
  <c r="A366" i="26"/>
  <c r="R366" i="29" s="1"/>
  <c r="B366" i="26" l="1"/>
  <c r="A367" i="26"/>
  <c r="R367" i="29" s="1"/>
  <c r="B367" i="26" l="1"/>
  <c r="A368" i="26"/>
  <c r="R368" i="29" s="1"/>
  <c r="B368" i="26" l="1"/>
  <c r="A369" i="26"/>
  <c r="R369" i="29" s="1"/>
  <c r="B369" i="26" l="1"/>
  <c r="A370" i="26"/>
  <c r="R370" i="29" s="1"/>
  <c r="B370" i="26" l="1"/>
  <c r="A371" i="26"/>
  <c r="R371" i="29" s="1"/>
  <c r="B371" i="26" l="1"/>
  <c r="A372" i="26"/>
  <c r="R372" i="29" s="1"/>
  <c r="B372" i="26" l="1"/>
  <c r="A373" i="26"/>
  <c r="R373" i="29" s="1"/>
  <c r="B373" i="26" l="1"/>
  <c r="A374" i="26"/>
  <c r="R374" i="29" s="1"/>
  <c r="B374" i="26" l="1"/>
  <c r="A375" i="26"/>
  <c r="R375" i="29" s="1"/>
  <c r="R376" i="29" l="1"/>
  <c r="D16" i="29"/>
  <c r="J16" i="29"/>
  <c r="M16" i="29"/>
  <c r="H14" i="29"/>
  <c r="M14" i="29"/>
  <c r="O16" i="29"/>
  <c r="J14" i="29"/>
  <c r="F16" i="29"/>
  <c r="K16" i="29"/>
  <c r="I14" i="29"/>
  <c r="G14" i="29"/>
  <c r="G16" i="29"/>
  <c r="L14" i="29"/>
  <c r="E14" i="29"/>
  <c r="E16" i="29"/>
  <c r="F14" i="29"/>
  <c r="H16" i="29"/>
  <c r="I16" i="29"/>
  <c r="O14" i="29"/>
  <c r="N14" i="29"/>
  <c r="N16" i="29"/>
  <c r="L16" i="29"/>
  <c r="D14" i="29"/>
  <c r="K14" i="29"/>
  <c r="B375" i="26"/>
  <c r="A376" i="26"/>
  <c r="B376" i="26" s="1"/>
  <c r="E12" i="29" l="1"/>
  <c r="J12" i="29"/>
  <c r="K12" i="29"/>
  <c r="N12" i="29"/>
  <c r="F12" i="29"/>
  <c r="I12" i="29"/>
  <c r="D12" i="29"/>
  <c r="H12" i="29"/>
  <c r="M12" i="29"/>
  <c r="L12" i="29"/>
  <c r="G12" i="29"/>
  <c r="O12" i="29"/>
  <c r="P12" i="29" s="1"/>
  <c r="P16" i="29"/>
  <c r="P14" i="29"/>
  <c r="G11" i="29" l="1"/>
  <c r="H11" i="29"/>
  <c r="M11" i="29"/>
  <c r="J11" i="29"/>
  <c r="K11" i="29"/>
  <c r="L11" i="29"/>
  <c r="I11" i="29"/>
  <c r="N11" i="29"/>
  <c r="F11" i="29"/>
  <c r="E11" i="29" l="1"/>
</calcChain>
</file>

<file path=xl/sharedStrings.xml><?xml version="1.0" encoding="utf-8"?>
<sst xmlns="http://schemas.openxmlformats.org/spreadsheetml/2006/main" count="749" uniqueCount="521">
  <si>
    <t>DVR-Nr. 1069683</t>
  </si>
  <si>
    <t xml:space="preserve">Sachbearbeiter  </t>
  </si>
  <si>
    <t>datenerhebung@e-control.at</t>
  </si>
  <si>
    <t>Meldetermin:</t>
  </si>
  <si>
    <t>Betreff:</t>
  </si>
  <si>
    <t>Kalenderjahr</t>
  </si>
  <si>
    <t>Unternehmen</t>
  </si>
  <si>
    <t>Telefonnummer</t>
  </si>
  <si>
    <t xml:space="preserve">E-Mail-Adresse  </t>
  </si>
  <si>
    <t>AT900059</t>
  </si>
  <si>
    <t>Anmerkungen</t>
  </si>
  <si>
    <t>OMV Gas Storage GmbH</t>
  </si>
  <si>
    <t>20. des Folgemonats</t>
  </si>
  <si>
    <t>Wiener Erdgasspeicher GmbH</t>
  </si>
  <si>
    <t>Bilanzposition</t>
  </si>
  <si>
    <t>Einheit</t>
  </si>
  <si>
    <t>MWh</t>
  </si>
  <si>
    <t>Arnoldstein</t>
  </si>
  <si>
    <t>Baumgarten</t>
  </si>
  <si>
    <t>Bruch/Freilassing</t>
  </si>
  <si>
    <t>Haidach</t>
  </si>
  <si>
    <t>Haiming I</t>
  </si>
  <si>
    <t>Haiming II</t>
  </si>
  <si>
    <t>Hochburg/Ach</t>
  </si>
  <si>
    <t>Höchst</t>
  </si>
  <si>
    <t>Kiefersfelden</t>
  </si>
  <si>
    <t>Laa/Thaya</t>
  </si>
  <si>
    <t>Laufen/Oberndorf</t>
  </si>
  <si>
    <t>Leiblach</t>
  </si>
  <si>
    <t>Lindau</t>
  </si>
  <si>
    <t>Mosonmagyarovar</t>
  </si>
  <si>
    <t>Murfeld</t>
  </si>
  <si>
    <t>Oberkappel</t>
  </si>
  <si>
    <t>Petrzalka</t>
  </si>
  <si>
    <t>Ruggell</t>
  </si>
  <si>
    <t>Schärding</t>
  </si>
  <si>
    <t>Simbach</t>
  </si>
  <si>
    <t>Überackern</t>
  </si>
  <si>
    <t>Überackern/7Fields</t>
  </si>
  <si>
    <t>Übergabe Marktgebiet Ost</t>
  </si>
  <si>
    <t>Grenzkopplungspunkte /
Übergabepunkte zum Ausland</t>
  </si>
  <si>
    <t>technische Maximalkapazität Einspeisung (Import)
in kWh/h</t>
  </si>
  <si>
    <t>technische Maximalkapazität Auspeisung (Export)
in kWh/h</t>
  </si>
  <si>
    <t>TT.MM.JJJJ</t>
  </si>
  <si>
    <t>Datum
(Gastag beginnend
 mit 6 Uhr des Vortages)</t>
  </si>
  <si>
    <t>Jänner</t>
  </si>
  <si>
    <t>Februar</t>
  </si>
  <si>
    <t>März</t>
  </si>
  <si>
    <t>April</t>
  </si>
  <si>
    <t>Mai</t>
  </si>
  <si>
    <t>Juni</t>
  </si>
  <si>
    <t>Juli</t>
  </si>
  <si>
    <t>August</t>
  </si>
  <si>
    <t>September</t>
  </si>
  <si>
    <t>Oktober</t>
  </si>
  <si>
    <t>November</t>
  </si>
  <si>
    <t>Dezember</t>
  </si>
  <si>
    <t>Unterjährige Änderung gültig ab</t>
  </si>
  <si>
    <t>kWh/h</t>
  </si>
  <si>
    <t>kWh / d</t>
  </si>
  <si>
    <t>kontrahiertes Arbeitsgas-volumen</t>
  </si>
  <si>
    <t>Speicherbewirtschaftung</t>
  </si>
  <si>
    <t>Speicheranlage</t>
  </si>
  <si>
    <t>Speicherentnahme</t>
  </si>
  <si>
    <t>Einspeicherung</t>
  </si>
  <si>
    <t>Speicherstandskorrektur (+/-)</t>
  </si>
  <si>
    <t>Speicherinhalt am Monatsletzten</t>
  </si>
  <si>
    <t>Eigenverbrauch für Speicherbetrieb</t>
  </si>
  <si>
    <t>Eigenverbrauch für Speicherung</t>
  </si>
  <si>
    <t>7 Fields</t>
  </si>
  <si>
    <t>Aigelsbrunn</t>
  </si>
  <si>
    <t>Erdgasröhrenspeicher Wien</t>
  </si>
  <si>
    <t>Haidach 5</t>
  </si>
  <si>
    <t>Puchkirchen und Aussenstelle Haag</t>
  </si>
  <si>
    <t>Schönkirchen</t>
  </si>
  <si>
    <t>Tallesbrunn</t>
  </si>
  <si>
    <t>Unterjährige Aktualisierung bei jeder Änderung!</t>
  </si>
  <si>
    <t>Polstergas</t>
  </si>
  <si>
    <t>Maximal angebotenes Arbeitsgas-volumen</t>
  </si>
  <si>
    <t>Maximale angebotene Einspeicherrate</t>
  </si>
  <si>
    <t>Maximale angebotene Ausspeicherrate</t>
  </si>
  <si>
    <t>Datum</t>
  </si>
  <si>
    <t>Firmenname</t>
  </si>
  <si>
    <t>astora GmbH &amp; Co. KG</t>
  </si>
  <si>
    <t>GSA LLC</t>
  </si>
  <si>
    <t>RAG Energy Storage GmbH</t>
  </si>
  <si>
    <t>Uniper Energy Storage GmbH</t>
  </si>
  <si>
    <t>Importe und Exporte</t>
  </si>
  <si>
    <t>Importe</t>
  </si>
  <si>
    <t>Exporte</t>
  </si>
  <si>
    <t>kontrahierte Einspeicher-leistung gemäß Speicherverträgen</t>
  </si>
  <si>
    <t>genutzte (gemessene) Einspeicher-leistung</t>
  </si>
  <si>
    <t>kontrahierte Ausspeicher-leistung gemäß Speicherverträgen</t>
  </si>
  <si>
    <t>genutzte (gemessene) Ausspeicher-leistung</t>
  </si>
  <si>
    <t>Ende des Gastages</t>
  </si>
  <si>
    <t>Ein- und Ausspeicherleistung, Volumina und Inhalte</t>
  </si>
  <si>
    <t>Bei Bedarf weitere Spalten kopieren &gt;&gt;</t>
  </si>
  <si>
    <t>Jahr</t>
  </si>
  <si>
    <t>Summe Speicherinhalte nach Speicherkunden</t>
  </si>
  <si>
    <r>
      <t xml:space="preserve">Speicherunternehmen </t>
    </r>
    <r>
      <rPr>
        <sz val="12"/>
        <rFont val="Arial"/>
        <family val="2"/>
      </rPr>
      <t>bzw. Betreiber von Speicheranlagen</t>
    </r>
  </si>
  <si>
    <t>Zur eindeutigen Kennzeichnung der Versorger können der jeweilige Firmenname oder die EIC-Nummer ausgewählt werden (default-mäßig ist der Firmenname eingestellt).</t>
  </si>
  <si>
    <t>Bei Bedarf Firmenname ändern</t>
  </si>
  <si>
    <t>Bei Bedarf Liste erweitern</t>
  </si>
  <si>
    <t>Danske Commodities A/S</t>
  </si>
  <si>
    <t>Energie AG Oberösterreich Trading GmbH</t>
  </si>
  <si>
    <t>Energie Burgenland Vertrieb GmbH &amp; Co KG</t>
  </si>
  <si>
    <t>Energie Steiermark Business GmbH</t>
  </si>
  <si>
    <t>EVN AG</t>
  </si>
  <si>
    <t>EVN Energievertrieb GmbH &amp; Co KG</t>
  </si>
  <si>
    <t>Gazprom Export LLC</t>
  </si>
  <si>
    <t>RWE Supply &amp; Trading GmbH</t>
  </si>
  <si>
    <t>Salzburg AG für Energie, Verkehr und Telekommunikation</t>
  </si>
  <si>
    <t>Wien Energie GmbH</t>
  </si>
  <si>
    <t>WINGAS GmbH</t>
  </si>
  <si>
    <t>Einspeicher-kapazität</t>
  </si>
  <si>
    <t>Ausspeicher-kapazität</t>
  </si>
  <si>
    <t>täglicher Speicherinhalt</t>
  </si>
  <si>
    <t>Speicher-
volumen</t>
  </si>
  <si>
    <t>Erdgas - Speicherunternehmen bzw. Betreiber von Speicheranlagen</t>
  </si>
  <si>
    <t>Grenzkopplungspunkte</t>
  </si>
  <si>
    <t>Hilfsspalte</t>
  </si>
  <si>
    <t>Monatssumme</t>
  </si>
  <si>
    <t>Variable Eingabe</t>
  </si>
  <si>
    <t>Tag</t>
  </si>
  <si>
    <t>Speicherinhalt am Monatsende</t>
  </si>
  <si>
    <t>Tagessumme</t>
  </si>
  <si>
    <t>Tageswert</t>
  </si>
  <si>
    <t>Berechnet</t>
  </si>
  <si>
    <t>Umwandlung Arbeitsgas in Polstergas</t>
  </si>
  <si>
    <t>Umwandlung Polstergas in Arbeitsgas</t>
  </si>
  <si>
    <r>
      <rPr>
        <b/>
        <sz val="10"/>
        <rFont val="Arial"/>
        <family val="2"/>
      </rPr>
      <t>Monatserhebung</t>
    </r>
    <r>
      <rPr>
        <sz val="10"/>
        <rFont val="Arial"/>
        <family val="2"/>
      </rPr>
      <t xml:space="preserve"> (Tabellenblätter MM_**)</t>
    </r>
  </si>
  <si>
    <r>
      <rPr>
        <b/>
        <sz val="10"/>
        <rFont val="Arial"/>
        <family val="2"/>
      </rPr>
      <t>Jahreserhebung</t>
    </r>
    <r>
      <rPr>
        <sz val="10"/>
        <rFont val="Arial"/>
        <family val="2"/>
      </rPr>
      <t xml:space="preserve"> (Tabellenblätter JJ_**)</t>
    </r>
  </si>
  <si>
    <t>Unterjährige Änderung
gültig ab
TT.MM.JJJJ hh:mm</t>
  </si>
  <si>
    <r>
      <rPr>
        <b/>
        <sz val="10"/>
        <rFont val="Arial"/>
        <family val="2"/>
      </rPr>
      <t>Bitte ausfüllen, wenn keine Grenzkopplungspunkte / Übergabepunkte zum Ausland</t>
    </r>
    <r>
      <rPr>
        <sz val="10"/>
        <rFont val="Arial"/>
        <family val="2"/>
      </rPr>
      <t xml:space="preserve">
(Leermeldung Grenzkopplungspunkte / Tabellenblatt 'JJ_GKP')</t>
    </r>
  </si>
  <si>
    <r>
      <rPr>
        <b/>
        <sz val="10"/>
        <rFont val="Arial"/>
        <family val="2"/>
      </rPr>
      <t>Bitte ausfüllen, wenn keine Importe-Exporte zum Ausland</t>
    </r>
    <r>
      <rPr>
        <sz val="10"/>
        <rFont val="Arial"/>
        <family val="2"/>
      </rPr>
      <t xml:space="preserve">
(Leermeldung Importe-Exporte/ Tabellenblatt 'MM_ImEx')</t>
    </r>
  </si>
  <si>
    <t>OMV Speicherbetreiber</t>
  </si>
  <si>
    <t>OMV-Speicher</t>
  </si>
  <si>
    <t>RAG Speicherbetreiber</t>
  </si>
  <si>
    <t>RAG-Speicher</t>
  </si>
  <si>
    <t>21X000000001160J</t>
  </si>
  <si>
    <t>25X-GSALLC-----E</t>
  </si>
  <si>
    <t>25X-OMVGASSTORA5</t>
  </si>
  <si>
    <t>25X-RAGENERGYSTV</t>
  </si>
  <si>
    <t>21X000000001127H</t>
  </si>
  <si>
    <t/>
  </si>
  <si>
    <t>2B Energia S.p.A.</t>
  </si>
  <si>
    <t>25X-2BENERGIASPU</t>
  </si>
  <si>
    <t>Alpiq AG</t>
  </si>
  <si>
    <t>12XATEL-HANDEL-K</t>
  </si>
  <si>
    <t>12XEGL-H-------0</t>
  </si>
  <si>
    <t>BP Gas Marketing Ltd</t>
  </si>
  <si>
    <t>11XBPGAS-------E</t>
  </si>
  <si>
    <t>BNP Paribas</t>
  </si>
  <si>
    <t>Castleton Commodities Merchant Europe Sàrl</t>
  </si>
  <si>
    <t>12X-0000001844-P</t>
  </si>
  <si>
    <t>11XDANSKECOM---P</t>
  </si>
  <si>
    <t>12X-0000001848-D</t>
  </si>
  <si>
    <t>EDF Trading Limited</t>
  </si>
  <si>
    <t>11XEDFTRADING--G</t>
  </si>
  <si>
    <t>EnBW Energie Baden-Württemberg AG</t>
  </si>
  <si>
    <t>11XENBW-H------P</t>
  </si>
  <si>
    <t>25X-OGAS-WRMEGMR</t>
  </si>
  <si>
    <t>14XENERGIEAG-BGS</t>
  </si>
  <si>
    <t>25X-ENERGIEBURGC</t>
  </si>
  <si>
    <t>13XSTEWEAG-STEGH</t>
  </si>
  <si>
    <t>Enoi S.p.A.</t>
  </si>
  <si>
    <t>23XENERGIANOI--5</t>
  </si>
  <si>
    <t>14XEVN-AG0000001</t>
  </si>
  <si>
    <t>14XEVN-V0000000E</t>
  </si>
  <si>
    <t>21X000000001103V</t>
  </si>
  <si>
    <t>28X0000000000128</t>
  </si>
  <si>
    <t>Gunvor International B.V., Amsterdam, Geneva Branch</t>
  </si>
  <si>
    <t>12X-0000001807-W</t>
  </si>
  <si>
    <t>KELAG-Kärntner Elektrizitäts-Aktiengesellschaft</t>
  </si>
  <si>
    <t>13XKAERNTEN0000X</t>
  </si>
  <si>
    <t>Koch Supply &amp; Trading SARL</t>
  </si>
  <si>
    <t>21X000000001136G</t>
  </si>
  <si>
    <t>14XLINZSTROM-BG9</t>
  </si>
  <si>
    <t>Mercuria Energy Trading S.A.</t>
  </si>
  <si>
    <t>12XMETSA-------C</t>
  </si>
  <si>
    <t>MND a.s.</t>
  </si>
  <si>
    <t>27X-MND-GASTR--C</t>
  </si>
  <si>
    <t>11XNEAS--------Q</t>
  </si>
  <si>
    <t>NitrogenMuvek ZRT</t>
  </si>
  <si>
    <t>39X50NITRO00000P</t>
  </si>
  <si>
    <t>OMV Gas Marketing &amp; Trading GmbH</t>
  </si>
  <si>
    <t>23X---------ECGA</t>
  </si>
  <si>
    <t>21X000000001130S</t>
  </si>
  <si>
    <t>23X----100225-1C</t>
  </si>
  <si>
    <t>21X000000001033Q</t>
  </si>
  <si>
    <t>14XSALZBURGAG-B8</t>
  </si>
  <si>
    <t>Shell Energy Europe ltd</t>
  </si>
  <si>
    <t>11XSHELLTRADINGZ</t>
  </si>
  <si>
    <t>21X000000001026N</t>
  </si>
  <si>
    <t>Vattenfall Energy Trading GmbH</t>
  </si>
  <si>
    <t>11XVE-TRADING--X</t>
  </si>
  <si>
    <t>13XVERBUND1234-P</t>
  </si>
  <si>
    <t>Vitol SA</t>
  </si>
  <si>
    <t>23XVITOLSA-----3</t>
  </si>
  <si>
    <t>25X-WIENENERGIEN</t>
  </si>
  <si>
    <t>23XWINGASGMBH--Y</t>
  </si>
  <si>
    <t>EIC-Nummer / Kennung</t>
  </si>
  <si>
    <t>Grenzkopplungs- /
Übergabepunkt</t>
  </si>
  <si>
    <t>EIC-Code / Kennung</t>
  </si>
  <si>
    <t>A2A Trading SpA</t>
  </si>
  <si>
    <t>17X100A100R0186I</t>
  </si>
  <si>
    <t>AGCS Gas Clearing and Settlement AG</t>
  </si>
  <si>
    <t>14X----AGCS-0013</t>
  </si>
  <si>
    <t>AGGM Austrian Gas Grid Management AG</t>
  </si>
  <si>
    <t>25X-AGGMAUSTRIA3</t>
  </si>
  <si>
    <t>Alpiq Energy SE</t>
  </si>
  <si>
    <t>27XALPIQ-ENERGYS</t>
  </si>
  <si>
    <t>Bayerngas Energy GmbH</t>
  </si>
  <si>
    <t>21X0000000012744</t>
  </si>
  <si>
    <t>CEZ, a. s.</t>
  </si>
  <si>
    <t>11XCEZ-CZ------1</t>
  </si>
  <si>
    <t>CITIGROUP GLOBAL MARKETS LIMITED</t>
  </si>
  <si>
    <t>11XCITIGLOBMKT-Z</t>
  </si>
  <si>
    <t>Consorzio Toscana Energia S.p.A.</t>
  </si>
  <si>
    <t>26X00000001591-E</t>
  </si>
  <si>
    <t>E WIE EINFACH GmbH</t>
  </si>
  <si>
    <t>11XEON-080000--U</t>
  </si>
  <si>
    <t>easy green energy GmbH &amp; Co KG</t>
  </si>
  <si>
    <t>AT900599</t>
  </si>
  <si>
    <t>Edison S.p.A.</t>
  </si>
  <si>
    <t>26X00000003791-T</t>
  </si>
  <si>
    <t>EHA Austria Energie-Handelsgesellschaft mbH</t>
  </si>
  <si>
    <t>AT900769</t>
  </si>
  <si>
    <t>EHA Energie-Handels-Gesellschaft mbH &amp; Co. KG</t>
  </si>
  <si>
    <t>11XEHA---------R</t>
  </si>
  <si>
    <t>Electrade S.p.A.</t>
  </si>
  <si>
    <t>28XELECTRADE---R</t>
  </si>
  <si>
    <t>Enel Trade S.p.A.</t>
  </si>
  <si>
    <t>11XENEL-H------S</t>
  </si>
  <si>
    <t>AT901179</t>
  </si>
  <si>
    <t>Energie Direct Mineralölhandelsges.m.b.H.</t>
  </si>
  <si>
    <t>25X-ENERGIEDIREH</t>
  </si>
  <si>
    <t>Energie Graz GmbH &amp; Co. KG</t>
  </si>
  <si>
    <t>14XGRAZER-STW-LN</t>
  </si>
  <si>
    <t>Energie Klagenfurt GmbH</t>
  </si>
  <si>
    <t>14XEKG-LIE00000Y</t>
  </si>
  <si>
    <t>ENERGIE RIED GmbH</t>
  </si>
  <si>
    <t>14XE-RIED-TRA00J</t>
  </si>
  <si>
    <t>Energie Steiermark Kunden GmbH</t>
  </si>
  <si>
    <t>AT900119</t>
  </si>
  <si>
    <t>Energie Steiermark Natur GmbH</t>
  </si>
  <si>
    <t>AT901889</t>
  </si>
  <si>
    <t>ENERGIEALLIANZ Austria GmbH</t>
  </si>
  <si>
    <t>14XEAA-BILANZ00K</t>
  </si>
  <si>
    <t>Energy Services Handels- und Dienstleistungs GmbH</t>
  </si>
  <si>
    <t>14XENERGY-L00006</t>
  </si>
  <si>
    <t>Engie Global Markets</t>
  </si>
  <si>
    <t>17X100A100R0128W</t>
  </si>
  <si>
    <t>ENGIE SA</t>
  </si>
  <si>
    <t>23X-GDFS----B3GA</t>
  </si>
  <si>
    <t>Eni SpA</t>
  </si>
  <si>
    <t>17X100A100R03017</t>
  </si>
  <si>
    <t>envitra Energiehandel Ges.m.b.H.</t>
  </si>
  <si>
    <t>25X-ENVITRAENERW</t>
  </si>
  <si>
    <t>EP Commodities, a.s.</t>
  </si>
  <si>
    <t>27X-EP-COMMO---N</t>
  </si>
  <si>
    <t>Erdgas Import Salzburg GmbH</t>
  </si>
  <si>
    <t>25X-ERDGASIMPORK</t>
  </si>
  <si>
    <t>Europe Energy S.p.A.</t>
  </si>
  <si>
    <t>26X00000003181-Q</t>
  </si>
  <si>
    <t>eustream a.s.</t>
  </si>
  <si>
    <t>21X-SK-A-A0A0A-N</t>
  </si>
  <si>
    <t>25X-EVAERDGASVEL</t>
  </si>
  <si>
    <t>eww ag</t>
  </si>
  <si>
    <t>25X-ELEKTRIZITTO</t>
  </si>
  <si>
    <t>GAS CONNECT AUSTRIA GmbH</t>
  </si>
  <si>
    <t>21X-AT-B-A0A0A-K</t>
  </si>
  <si>
    <t>GasVersorgung Süddeutschland GmbH</t>
  </si>
  <si>
    <t>21X000000001114Q</t>
  </si>
  <si>
    <t>Gasversorgung Veitsch</t>
  </si>
  <si>
    <t>14X----0000031-D</t>
  </si>
  <si>
    <t>Gazprom Austria GmbH</t>
  </si>
  <si>
    <t>25X-GWHGASHANDEY</t>
  </si>
  <si>
    <t>Gazprom Marketing &amp; Trading Limited</t>
  </si>
  <si>
    <t>11XGAZPROM-MT--Y</t>
  </si>
  <si>
    <t>25X-GDFSUEZGASV2</t>
  </si>
  <si>
    <t>GEN-I Vienna GmbH</t>
  </si>
  <si>
    <t>14XGENI--------T</t>
  </si>
  <si>
    <t>GEN-I, trgovanje in prodaja elektricne energije, d.o.o.</t>
  </si>
  <si>
    <t>11XIGET--------D</t>
  </si>
  <si>
    <t>GEOPLIN d.o.o LJUBLJANA</t>
  </si>
  <si>
    <t>11XGETEC-------5</t>
  </si>
  <si>
    <t>GHG Emissions Traders and Consultants Ltd</t>
  </si>
  <si>
    <t>55XGHGEMITRACONQ</t>
  </si>
  <si>
    <t>Global NRG Zrt.</t>
  </si>
  <si>
    <t>25X-GLOBALNRGZRV</t>
  </si>
  <si>
    <t>goldgas GmbH</t>
  </si>
  <si>
    <t>21X000000001108L</t>
  </si>
  <si>
    <t>Greenhouse Power GmbH</t>
  </si>
  <si>
    <t>25X-GREENHOUSEPY</t>
  </si>
  <si>
    <t>Grünwelt Energie GmbH</t>
  </si>
  <si>
    <t>14XGRUENWELT---5</t>
  </si>
  <si>
    <t>Gutmann GmbH</t>
  </si>
  <si>
    <t>14YGUTMANN-----Z</t>
  </si>
  <si>
    <t>Hera Trading S.r.l.</t>
  </si>
  <si>
    <t>26X00000001201-S</t>
  </si>
  <si>
    <t>Hrvatska elektroprivreda d.d.</t>
  </si>
  <si>
    <t>31X-HEP-DD-----9</t>
  </si>
  <si>
    <t>JAS Budapest Zrt.</t>
  </si>
  <si>
    <t>15X-JAS--------X</t>
  </si>
  <si>
    <t>KEHAG Energiehandel GmbH</t>
  </si>
  <si>
    <t>11XKEHAGEH-----S</t>
  </si>
  <si>
    <t>LCG Energy GmbH</t>
  </si>
  <si>
    <t>11YW1-LCG-ENERG8</t>
  </si>
  <si>
    <t>Leu Energie Austria GmbH</t>
  </si>
  <si>
    <t>AT901809</t>
  </si>
  <si>
    <t>LINZ GAS Vertrieb GmbH &amp; Co KG</t>
  </si>
  <si>
    <t>AT900429</t>
  </si>
  <si>
    <t>Magyar Földgázkereskedö Zrt.</t>
  </si>
  <si>
    <t>25X-EONFLDGZTRA9</t>
  </si>
  <si>
    <t>MAINGAU Energie GmbH</t>
  </si>
  <si>
    <t>MAXENERGY Austria Handels GmbH</t>
  </si>
  <si>
    <t>14X----0000011-L</t>
  </si>
  <si>
    <t>McGas GmbH</t>
  </si>
  <si>
    <t>14X----0000030-G</t>
  </si>
  <si>
    <t>MET International AG</t>
  </si>
  <si>
    <t>21X000000001134K</t>
  </si>
  <si>
    <t>MONTANA Energie Handel AT GmbH</t>
  </si>
  <si>
    <t>MyElectric Energievertriebs- und -dienstleistungs GmbH</t>
  </si>
  <si>
    <t>14XMYELECTRIC-L8</t>
  </si>
  <si>
    <t>natGAS Aktiengesellschaft</t>
  </si>
  <si>
    <t>21X000000001021X</t>
  </si>
  <si>
    <t>NOVATEK GAS &amp; POWER GmbH</t>
  </si>
  <si>
    <t>21X000000001141N</t>
  </si>
  <si>
    <t>oekostrom GmbH für Vertrieb, Planung und Energiedienstleistungen</t>
  </si>
  <si>
    <t>Ompex AG</t>
  </si>
  <si>
    <t>12XOMPEX-------F</t>
  </si>
  <si>
    <t>Panrusgáz Gázkereskedelmi Zrt.</t>
  </si>
  <si>
    <t>39X50PANRUS00001</t>
  </si>
  <si>
    <t>PGNiG Supply &amp; Trading GmbH</t>
  </si>
  <si>
    <t>PST Europe Sales GmbH</t>
  </si>
  <si>
    <t>redgas GmbH</t>
  </si>
  <si>
    <t>AT901539</t>
  </si>
  <si>
    <t>Repower Italia S.p.A.</t>
  </si>
  <si>
    <t>12XREZIA-ITA---K</t>
  </si>
  <si>
    <t>RhönEnergie Fulda GmbH</t>
  </si>
  <si>
    <t>11XUEWAG-------G</t>
  </si>
  <si>
    <t>Roma Gas &amp; Power S.p.A.</t>
  </si>
  <si>
    <t>schlaustrom GmbH</t>
  </si>
  <si>
    <t>14X----0000008-4</t>
  </si>
  <si>
    <t>Slovenský plynárenský priemysel, a.s.</t>
  </si>
  <si>
    <t>24X-SPP-SK-123-5</t>
  </si>
  <si>
    <t>Sorgenia Trading S.p.A.</t>
  </si>
  <si>
    <t>17X100A100I009IC</t>
  </si>
  <si>
    <t>Spigas s.r.l.</t>
  </si>
  <si>
    <t>21X000000001073E</t>
  </si>
  <si>
    <t>Stadtbetriebe Steyr GmbH</t>
  </si>
  <si>
    <t>25X-STADTBETRIER</t>
  </si>
  <si>
    <t>Stadtwerke Bietigheim-Bissingen GmbH</t>
  </si>
  <si>
    <t>11YW1-BIEBI-INTF</t>
  </si>
  <si>
    <t>Stadtwerke Bregenz GmbH</t>
  </si>
  <si>
    <t>AT645019</t>
  </si>
  <si>
    <t>Stadtwerke Kapfenberg GmbH</t>
  </si>
  <si>
    <t>14XKAPFENBERG-LK</t>
  </si>
  <si>
    <t>Stadtwerke Leoben</t>
  </si>
  <si>
    <t>AT900299</t>
  </si>
  <si>
    <t>Sturm Energie GmbH</t>
  </si>
  <si>
    <t>14YSTURMENERGIE1</t>
  </si>
  <si>
    <t>Südwestdeutsche Stromhandels GmbH</t>
  </si>
  <si>
    <t>11XSUEDWESTSTRO8</t>
  </si>
  <si>
    <t>SWITCH Energievertriebsgesellschaft mbH</t>
  </si>
  <si>
    <t>14XSWITCH-GMBH0J</t>
  </si>
  <si>
    <t>TERAWATT International Stromhandelsgesellschaft m.b.H</t>
  </si>
  <si>
    <t>14XTERAWATT000BA</t>
  </si>
  <si>
    <t>TIGAS Erdgas Tirol GmbH</t>
  </si>
  <si>
    <t>25X-TIGAS-ERDGAG</t>
  </si>
  <si>
    <t>TopEnergy Service GmbH</t>
  </si>
  <si>
    <t>14XTOPENERGY-XX0</t>
  </si>
  <si>
    <t>Total Gas &amp; Power Limited</t>
  </si>
  <si>
    <t>11XTOTAL-------8</t>
  </si>
  <si>
    <t>Trans Austria Gasleitung GmbH</t>
  </si>
  <si>
    <t>21X-AT-C-A0A0A-B</t>
  </si>
  <si>
    <t>Uniper Global Commodities SE</t>
  </si>
  <si>
    <t>11XEON-H-------8</t>
  </si>
  <si>
    <t>Utilità S.p.A.</t>
  </si>
  <si>
    <t>26X00000012091-Q</t>
  </si>
  <si>
    <t>VERBUND AG</t>
  </si>
  <si>
    <t>13X-APC--------I</t>
  </si>
  <si>
    <t>Verbund Thermal Power Gmbh &amp; Co KG in Liqu.</t>
  </si>
  <si>
    <t>25X-VERBUNDTHERI</t>
  </si>
  <si>
    <t>Vitalis Handels GmbH</t>
  </si>
  <si>
    <t>23XVNGAG-------P</t>
  </si>
  <si>
    <t>VNG Austria GmbH</t>
  </si>
  <si>
    <t>Voestalpine Rohstoffbeschaffungs GmbH</t>
  </si>
  <si>
    <t>25X-VOESTALPINEP</t>
  </si>
  <si>
    <t>13X-VKW-HANDEL-M</t>
  </si>
  <si>
    <t>WIEN ENERGIE Vertrieb GmbH &amp; Co KG</t>
  </si>
  <si>
    <t>14XWIENSTR-ENER0</t>
  </si>
  <si>
    <t>Worldenergy SA</t>
  </si>
  <si>
    <t>25X-WORLDENERGYY</t>
  </si>
  <si>
    <t>Eingabeart Firmenname wählen</t>
  </si>
  <si>
    <r>
      <rPr>
        <b/>
        <sz val="10"/>
        <rFont val="Arial"/>
        <family val="2"/>
      </rPr>
      <t xml:space="preserve">Tageserhebung </t>
    </r>
    <r>
      <rPr>
        <sz val="10"/>
        <rFont val="Arial"/>
        <family val="2"/>
      </rPr>
      <t>(Tabellenblatt TT_Sp)</t>
    </r>
  </si>
  <si>
    <t>Tageswerte bis 14 Uhr des Folgetags</t>
  </si>
  <si>
    <t>AOT Energy Switzerland AG</t>
  </si>
  <si>
    <t>12X-0000001959-1</t>
  </si>
  <si>
    <t>11XBNPPARIBAS125</t>
  </si>
  <si>
    <t>Centrex Italia S.p.A.</t>
  </si>
  <si>
    <t>25X-CENTREXITALB</t>
  </si>
  <si>
    <t>Duferco Energia S.P.A.</t>
  </si>
  <si>
    <t>26X00000009701-T</t>
  </si>
  <si>
    <t>DXT Commodities SA</t>
  </si>
  <si>
    <t>Energi Danmark A/S</t>
  </si>
  <si>
    <t>11XDISAM-------V</t>
  </si>
  <si>
    <t>ENET Energy SA</t>
  </si>
  <si>
    <t>21X000000001135I</t>
  </si>
  <si>
    <t>ENGIE Energie GmbH</t>
  </si>
  <si>
    <t>ENSTROGA GmbH</t>
  </si>
  <si>
    <t>14XENSTROGA----X</t>
  </si>
  <si>
    <t>Equinor ASA</t>
  </si>
  <si>
    <t>ESTRA ENERGIE SRL</t>
  </si>
  <si>
    <t>21X0000000013481</t>
  </si>
  <si>
    <t>Fulminant Energie GmbH</t>
  </si>
  <si>
    <t>AT902199</t>
  </si>
  <si>
    <t>Gas Natural Europe S.A.S.</t>
  </si>
  <si>
    <t>21X000000001074C</t>
  </si>
  <si>
    <t>Gazprom Italia</t>
  </si>
  <si>
    <t>25X-PROMGASSPA-W</t>
  </si>
  <si>
    <t>In Commodities A/S</t>
  </si>
  <si>
    <t>45X000000000043A</t>
  </si>
  <si>
    <t>INA-INDUSTRIJA NAFTE D.D.</t>
  </si>
  <si>
    <t>31X-INA-HR-----T</t>
  </si>
  <si>
    <t>KELAG Energie &amp; Wärme GmbH</t>
  </si>
  <si>
    <t>AT902209</t>
  </si>
  <si>
    <t>Liechtensteinische Gasversorgung</t>
  </si>
  <si>
    <t>12X-0000001943-N</t>
  </si>
  <si>
    <t>LINZ STROM GAS WÄRME GmbH</t>
  </si>
  <si>
    <t>11XMAINGAU63179W</t>
  </si>
  <si>
    <t>MFGK Austria GmbH</t>
  </si>
  <si>
    <t>25X-MFGKAUSTRI-L</t>
  </si>
  <si>
    <t>MOL Commodity Trading Kft.</t>
  </si>
  <si>
    <t>23X--140211MCT-E</t>
  </si>
  <si>
    <t>11XMONTANA-----R</t>
  </si>
  <si>
    <t>14XOEKOSTROM-V-O</t>
  </si>
  <si>
    <t>Open Energy Platform AG</t>
  </si>
  <si>
    <t>PPD Global SA</t>
  </si>
  <si>
    <t>23X--171026--P-M</t>
  </si>
  <si>
    <t>RAG Austria AG</t>
  </si>
  <si>
    <t>26X00000106231-F</t>
  </si>
  <si>
    <t>Trafigura Trading (Europe) Sàrl</t>
  </si>
  <si>
    <t>12X-0000001967-3</t>
  </si>
  <si>
    <t>14X-VITALIS----1</t>
  </si>
  <si>
    <t>VNG Handel &amp; Vertrieb GmbH</t>
  </si>
  <si>
    <t>WIEE Hungary Kft.</t>
  </si>
  <si>
    <t>39XWIEEHUNGARIAQ</t>
  </si>
  <si>
    <t>Es wird darauf hingewiesen, dass aus Gründen der Einfachheit und Zweckmäßigkeit mit diesem Formular Daten sowohl von Speicherunternehmen wie auch von Betreibern von Speicheranlagen erfasst werden. Die jeweiligen Meldepflichten sind in den Tabellenblätttern angegeben.</t>
  </si>
  <si>
    <r>
      <rPr>
        <b/>
        <sz val="10"/>
        <rFont val="Arial"/>
        <family val="2"/>
      </rPr>
      <t>Datenschutzhinweis gemäß Art 13 Abs. 1 und 2 DSGVO:</t>
    </r>
    <r>
      <rPr>
        <sz val="10"/>
        <rFont val="Arial"/>
        <family val="2"/>
      </rPr>
      <t xml:space="preserve">
Die E-Control verarbeitet die mit diesem Formular erhobenen Daten einerseits zu statistischen Zwecken und andererseits zur Wahrnehmung der Überwachungsaufgaben sowie zur Sicherstellung der Erdgasversorgung und zur Durchführung eines Monitoring der Versorgungssicherheit im Erdgasbereich. Die Verarbeitung zu statistischen Zwecken erfolgt gemäß § 147 Gaswirtschaftsgesetz 2011 (GWG 2011, BGBl. I Nr. 107/2011 idgF) und der Gasstatistikverordnung 2017 (BGBl. II Nr. 417/2016 idgF) unter sinngemäßer Anwendung des Bundesstatistikgesetzes (BStatG, BGBl. I Nr. 163/1999 idgF). Die Verarbeitung zur Wahrnehmung der Überwachungsaufgaben erfolgt gemäß § 131 GWG 2011 und der Gas Monitoring-Verordnung 2017 (GMO-VO 2017, BGBl. II Nr. 418/2016 idgF). Die Verarbeitung zur Sicherstellung der Erdgasversorgung und zur Durchführung eines Monitoring der Versorgungssicherheit im Erdgasbereich erfolgt gemäß § 27 Abs. 2 ff Energielenkungsgesetzt 2012 (EnLG 2012, BGBl. I Nr. 41/2013 idgF) iVm § 7 Abs. 1 Energie-Control-Gesetz (BGBl. I Nr. 110/2010 idgF) und der Erdgas-Energielenkungsdaten-Verordnung 2017 (G-EnLD-VO, BGBl. II Nr. 416/2016 idgF).
Auf Basis der genannten Bestimmungen sind Speicherunternehmen wie auch von Betreiber von Speicheranlagen gesetzlich verpflichtet, diese Datenerhebung sorgfältig zu befüllen und spätestens zum jeweiligen Meldetermin an die E-Control zu übermitteln. Kommt ein Meldepflichtiger seinen Meldepflichten nicht nach, ist die E-Control berechtigt, die Meldepflicht mit Bescheid festzustellen bzw. die Meldung der Daten mit Bescheid anzuordnen. Sofern die Unterlassung der Meldung nicht mit strengerer Strafe bedroht ist, kann die Nicht-Meldung, abhängig vom jeweiligen Zweck, eine Geldstrafe von bis zu 75 000 EUR nach sich ziehen (§ 159 Abs. 2 GWG 2011, § 39 Abs. 1 Z 2 EnLG 2012).
Die auf Basis der Gasstatistikverordnung 2017 erhobenen Einzeldaten können gemäß § 147 Abs.4 GWG 2011 für Zwecke der Bundesstatistik an die Bundesanstalt "Statistik Österreich" (Statistik Austria) übermittelt werden. Die für die Vorbereitung und operative Durchführung von Energielenkungsmaßnamen erforderlichen Daten sind von der E Control den Verteilergebietsmanagern sowie den Marktgebietsmanagern zur Verfügung zu stellen (§ 15 Abs. 9 EnLG 2012).
Der Datenschutzbeauftragte der E-Control kann per E-Mail an datenschutz@e-control.at kontaktiert werden.
</t>
    </r>
  </si>
  <si>
    <t>Gas-Speicher</t>
  </si>
  <si>
    <t>(*) Speicherkunde Eingabeart im Blatt "L" wählbar!</t>
  </si>
  <si>
    <t>Speicherinhalte je Speicherkunde (*)</t>
  </si>
  <si>
    <t>ALPHERG S.P.A.</t>
  </si>
  <si>
    <t>59X-ALPHERG-0--8</t>
  </si>
  <si>
    <t>BP Commodity Supply B.V.</t>
  </si>
  <si>
    <t>52X000000000067P</t>
  </si>
  <si>
    <t>Centrica Energy Trading A/S</t>
  </si>
  <si>
    <t>Doppler Gas GmbH</t>
  </si>
  <si>
    <t>AT902229</t>
  </si>
  <si>
    <t>EDF Trading Markets (Ireland) Limited</t>
  </si>
  <si>
    <t>47X0000000002633</t>
  </si>
  <si>
    <t>Elektrizitätswerke Reutte AG</t>
  </si>
  <si>
    <t>European Energy Pooling BVBA</t>
  </si>
  <si>
    <t>21X0000000010873</t>
  </si>
  <si>
    <t>Ezpada AG</t>
  </si>
  <si>
    <t>Freepoint Commodities B.V.</t>
  </si>
  <si>
    <t>49X000000000036L</t>
  </si>
  <si>
    <t>Gazprom Marketing and Trading Switzerland AG</t>
  </si>
  <si>
    <t>12X-0000002017-P</t>
  </si>
  <si>
    <t>illwerke vkw AG</t>
  </si>
  <si>
    <t>Macquarie Products (Ireland) Limited</t>
  </si>
  <si>
    <t>48X0000000002222</t>
  </si>
  <si>
    <t>NET4GAS, s.r.o.</t>
  </si>
  <si>
    <t>21X000000001304L</t>
  </si>
  <si>
    <t>Repower AG</t>
  </si>
  <si>
    <t>12XRAETIA-E-H--D</t>
  </si>
  <si>
    <t>Shell Energy Europe BV</t>
  </si>
  <si>
    <t>21X000000001032S</t>
  </si>
  <si>
    <t>Spotty Smart Energy Partner GmbH</t>
  </si>
  <si>
    <t>AT902279</t>
  </si>
  <si>
    <t>Stadtwerke Augsburg Energie GmbH</t>
  </si>
  <si>
    <t>11XSWAUGSBURG--9</t>
  </si>
  <si>
    <t>Tinmar Energy SA</t>
  </si>
  <si>
    <t>30XROTINMAREN--M</t>
  </si>
  <si>
    <t>BC-ENERGIAKERESKEDŐ KFT.</t>
  </si>
  <si>
    <t>15X-BC-ENERGIA-A</t>
  </si>
  <si>
    <t>Kontaktadresse:</t>
  </si>
  <si>
    <t>Datenübermittlung mittels Fileshare:</t>
  </si>
  <si>
    <t>https://statistics.e-control.at/</t>
  </si>
  <si>
    <t>Axpo Solutions AG</t>
  </si>
  <si>
    <t>AVIA Energy Austria GmbH</t>
  </si>
  <si>
    <t>AT902329</t>
  </si>
  <si>
    <t>E.ON Energiamegoldások Kft.</t>
  </si>
  <si>
    <t>39XEON-ENMEGOLDC</t>
  </si>
  <si>
    <t>EMEX Trade GmbH</t>
  </si>
  <si>
    <t>25X-EMEXTRADEGMC</t>
  </si>
  <si>
    <t>Energie AG Oberösterreich Vertrieb GmbH</t>
  </si>
  <si>
    <t>Energie AG Oberösterreich Vertrieb GmbH (sigi)</t>
  </si>
  <si>
    <t>ERU Europe GmbH</t>
  </si>
  <si>
    <t>25X-ERUEUROPEGM1</t>
  </si>
  <si>
    <t>ES FOR IN SE</t>
  </si>
  <si>
    <t>11XESFORIN-----H</t>
  </si>
  <si>
    <t>11XEZPADA------P</t>
  </si>
  <si>
    <t>First Energy AG</t>
  </si>
  <si>
    <t>AT902289</t>
  </si>
  <si>
    <t>GETEC ENERGIE GmbH</t>
  </si>
  <si>
    <t>IREN MERCATO SPA</t>
  </si>
  <si>
    <t>26X00000001321-F</t>
  </si>
  <si>
    <t>LITASCO SA</t>
  </si>
  <si>
    <t>59X-7-LITASCO-5Y</t>
  </si>
  <si>
    <t>MFT Energy A/S</t>
  </si>
  <si>
    <t>23X--161129-ME-L</t>
  </si>
  <si>
    <t>23X--150720-OE-1</t>
  </si>
  <si>
    <t>Stadtwerke Klagenfurt AG</t>
  </si>
  <si>
    <t>AT902299</t>
  </si>
  <si>
    <t>VERBUND Energy4Business GmbH</t>
  </si>
  <si>
    <t>25X-VNGAUSTRIAGL</t>
  </si>
  <si>
    <t>ZSE Energia, a.s.</t>
  </si>
  <si>
    <t>24XZSE---------Z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</si>
</sst>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 [$€-1]_-;\-* #,##0.00\ [$€-1]_-;_-* &quot;-&quot;??\ [$€-1]_-"/>
    <numFmt numFmtId="165" formatCode="mmmm"/>
    <numFmt numFmtId="166" formatCode="#,##0.0000\ "/>
    <numFmt numFmtId="167" formatCode="#,##0\ "/>
    <numFmt numFmtId="168" formatCode="#,##0.0\ "/>
    <numFmt numFmtId="169" formatCode="#,##0,_)"/>
    <numFmt numFmtId="170" formatCode="_-[$€]\ * #,##0.00_-;\-[$€]\ * #,##0.00_-;_-[$€]\ * &quot;-&quot;??_-;_-@_-"/>
  </numFmts>
  <fonts count="2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14"/>
      <name val="Arial"/>
      <family val="2"/>
    </font>
    <font>
      <b/>
      <sz val="12"/>
      <name val="Arial"/>
      <family val="2"/>
    </font>
    <font>
      <b/>
      <sz val="10"/>
      <name val="Arial"/>
      <family val="2"/>
    </font>
    <font>
      <u/>
      <sz val="10"/>
      <color indexed="12"/>
      <name val="Arial"/>
      <family val="2"/>
    </font>
    <font>
      <sz val="10"/>
      <name val="Verdana"/>
      <family val="2"/>
    </font>
    <font>
      <sz val="8"/>
      <name val="Arial"/>
      <family val="2"/>
    </font>
    <font>
      <sz val="12"/>
      <name val="Arial"/>
      <family val="2"/>
    </font>
    <font>
      <b/>
      <sz val="10"/>
      <color indexed="54"/>
      <name val="Arial"/>
      <family val="2"/>
    </font>
    <font>
      <u/>
      <sz val="10"/>
      <name val="Arial"/>
      <family val="2"/>
    </font>
    <font>
      <sz val="10"/>
      <color rgb="FFFF0000"/>
      <name val="Arial"/>
      <family val="2"/>
    </font>
    <font>
      <b/>
      <sz val="12"/>
      <color rgb="FFFF0000"/>
      <name val="Arial"/>
      <family val="2"/>
    </font>
    <font>
      <sz val="10"/>
      <color theme="0"/>
      <name val="Arial"/>
      <family val="2"/>
    </font>
    <font>
      <sz val="7"/>
      <name val="Arial"/>
      <family val="2"/>
    </font>
    <font>
      <u/>
      <sz val="10"/>
      <color theme="10"/>
      <name val="Arial"/>
      <family val="2"/>
    </font>
    <font>
      <b/>
      <sz val="10"/>
      <color theme="0"/>
      <name val="Arial"/>
      <family val="2"/>
    </font>
    <font>
      <u/>
      <sz val="10"/>
      <color indexed="54"/>
      <name val="Arial"/>
      <family val="2"/>
    </font>
    <font>
      <sz val="10"/>
      <color indexed="54"/>
      <name val="Arial"/>
      <family val="2"/>
    </font>
    <font>
      <u/>
      <sz val="10"/>
      <color rgb="FFFF0000"/>
      <name val="Arial"/>
      <family val="2"/>
    </font>
  </fonts>
  <fills count="9">
    <fill>
      <patternFill patternType="none"/>
    </fill>
    <fill>
      <patternFill patternType="gray125"/>
    </fill>
    <fill>
      <patternFill patternType="solid">
        <fgColor rgb="FFFFFFCC"/>
      </patternFill>
    </fill>
    <fill>
      <patternFill patternType="solid">
        <fgColor theme="0" tint="-0.34998626667073579"/>
        <bgColor indexed="64"/>
      </patternFill>
    </fill>
    <fill>
      <patternFill patternType="solid">
        <fgColor theme="0" tint="-0.24994659260841701"/>
        <bgColor indexed="64"/>
      </patternFill>
    </fill>
    <fill>
      <patternFill patternType="solid">
        <fgColor theme="9" tint="0.59996337778862885"/>
        <bgColor indexed="64"/>
      </patternFill>
    </fill>
    <fill>
      <patternFill patternType="solid">
        <fgColor rgb="FFBFBFBF"/>
        <bgColor indexed="64"/>
      </patternFill>
    </fill>
    <fill>
      <patternFill patternType="solid">
        <fgColor rgb="FFA6A6A6"/>
        <bgColor indexed="64"/>
      </patternFill>
    </fill>
    <fill>
      <patternFill patternType="solid">
        <fgColor theme="0" tint="-0.249977111117893"/>
        <bgColor indexed="64"/>
      </patternFill>
    </fill>
  </fills>
  <borders count="25">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diagonal/>
    </border>
  </borders>
  <cellStyleXfs count="1274">
    <xf numFmtId="0" fontId="0" fillId="0" borderId="0"/>
    <xf numFmtId="164" fontId="10" fillId="0" borderId="0" applyFont="0" applyFill="0" applyBorder="0" applyAlignment="0" applyProtection="0"/>
    <xf numFmtId="0" fontId="9" fillId="0" borderId="0" applyNumberFormat="0" applyFill="0" applyBorder="0" applyAlignment="0" applyProtection="0">
      <alignment vertical="top"/>
      <protection locked="0"/>
    </xf>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alignment horizontal="left"/>
    </xf>
    <xf numFmtId="43" fontId="3" fillId="0" borderId="0" applyFont="0" applyFill="0" applyBorder="0" applyAlignment="0" applyProtection="0"/>
    <xf numFmtId="0" fontId="3" fillId="2" borderId="14" applyNumberFormat="0" applyFont="0" applyAlignment="0" applyProtection="0"/>
    <xf numFmtId="9" fontId="4" fillId="0" borderId="0" applyFont="0" applyFill="0" applyBorder="0" applyAlignment="0" applyProtection="0"/>
    <xf numFmtId="0" fontId="4" fillId="0" borderId="0"/>
    <xf numFmtId="0" fontId="4" fillId="0" borderId="0"/>
    <xf numFmtId="0" fontId="10"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alignment horizontal="left"/>
    </xf>
    <xf numFmtId="0" fontId="4" fillId="0" borderId="0" applyFont="0" applyFill="0" applyBorder="0" applyAlignment="0" applyProtection="0">
      <alignment horizontal="left"/>
    </xf>
    <xf numFmtId="0" fontId="4" fillId="0" borderId="0" applyFont="0" applyFill="0" applyBorder="0" applyAlignment="0" applyProtection="0">
      <alignment horizontal="left"/>
    </xf>
    <xf numFmtId="0" fontId="4" fillId="0" borderId="0" applyFont="0" applyFill="0" applyBorder="0" applyAlignment="0" applyProtection="0">
      <alignment horizontal="left"/>
    </xf>
    <xf numFmtId="0" fontId="4" fillId="0" borderId="0" applyFont="0" applyFill="0" applyBorder="0" applyAlignment="0" applyProtection="0">
      <alignment horizontal="left"/>
    </xf>
    <xf numFmtId="0" fontId="4" fillId="0" borderId="0" applyFont="0" applyFill="0" applyBorder="0" applyAlignment="0" applyProtection="0">
      <alignment horizontal="left"/>
    </xf>
    <xf numFmtId="169" fontId="18" fillId="0" borderId="0" applyFill="0" applyBorder="0" applyProtection="0"/>
    <xf numFmtId="164" fontId="10" fillId="0" borderId="0" applyFont="0" applyFill="0" applyBorder="0" applyAlignment="0" applyProtection="0"/>
    <xf numFmtId="170" fontId="4"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0" fontId="9" fillId="0" borderId="0" applyNumberFormat="0" applyFill="0" applyBorder="0" applyAlignment="0" applyProtection="0">
      <alignment vertical="top"/>
      <protection locked="0"/>
    </xf>
    <xf numFmtId="0" fontId="19" fillId="0" borderId="0" applyNumberForma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2" borderId="14" applyNumberFormat="0" applyFont="0" applyAlignment="0" applyProtection="0"/>
    <xf numFmtId="0" fontId="2" fillId="2" borderId="14" applyNumberFormat="0" applyFont="0" applyAlignment="0" applyProtection="0"/>
    <xf numFmtId="0" fontId="2" fillId="2" borderId="14" applyNumberFormat="0" applyFont="0" applyAlignment="0" applyProtection="0"/>
    <xf numFmtId="0" fontId="2" fillId="2" borderId="14" applyNumberFormat="0" applyFont="0" applyAlignment="0" applyProtection="0"/>
    <xf numFmtId="0" fontId="2" fillId="2" borderId="14" applyNumberFormat="0" applyFont="0" applyAlignment="0" applyProtection="0"/>
    <xf numFmtId="9" fontId="4" fillId="0" borderId="0" applyFont="0" applyFill="0" applyBorder="0" applyAlignment="0" applyProtection="0"/>
    <xf numFmtId="0" fontId="4" fillId="0" borderId="0"/>
    <xf numFmtId="0" fontId="10" fillId="0" borderId="0"/>
    <xf numFmtId="0" fontId="4" fillId="0" borderId="0"/>
    <xf numFmtId="0" fontId="10" fillId="0" borderId="0"/>
    <xf numFmtId="0" fontId="4" fillId="0" borderId="0"/>
    <xf numFmtId="0" fontId="4" fillId="0" borderId="0"/>
    <xf numFmtId="0" fontId="10" fillId="0" borderId="0"/>
    <xf numFmtId="0" fontId="10"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10" fillId="0" borderId="0"/>
    <xf numFmtId="0" fontId="4" fillId="0" borderId="0"/>
    <xf numFmtId="0" fontId="4" fillId="0" borderId="0"/>
    <xf numFmtId="0" fontId="10"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2" fillId="0" borderId="0"/>
    <xf numFmtId="0" fontId="2" fillId="0" borderId="0"/>
    <xf numFmtId="0" fontId="10" fillId="0" borderId="0"/>
    <xf numFmtId="43" fontId="1" fillId="0" borderId="0" applyFont="0" applyFill="0" applyBorder="0" applyAlignment="0" applyProtection="0"/>
    <xf numFmtId="0" fontId="1" fillId="2" borderId="14"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23">
    <xf numFmtId="0" fontId="0" fillId="0" borderId="0" xfId="0"/>
    <xf numFmtId="49" fontId="6" fillId="0" borderId="0" xfId="3" applyNumberFormat="1" applyFont="1" applyAlignment="1" applyProtection="1">
      <alignment horizontal="right" vertical="center"/>
      <protection hidden="1"/>
    </xf>
    <xf numFmtId="0" fontId="5" fillId="0" borderId="0" xfId="3" applyFont="1" applyAlignment="1" applyProtection="1">
      <alignment vertical="center"/>
      <protection hidden="1"/>
    </xf>
    <xf numFmtId="0" fontId="0" fillId="0" borderId="0" xfId="0" applyProtection="1">
      <protection hidden="1"/>
    </xf>
    <xf numFmtId="0" fontId="4" fillId="0" borderId="0" xfId="3" applyAlignment="1" applyProtection="1">
      <alignment vertical="center"/>
      <protection hidden="1"/>
    </xf>
    <xf numFmtId="0" fontId="11" fillId="0" borderId="0" xfId="5" applyFont="1" applyAlignment="1" applyProtection="1">
      <alignment horizontal="left" indent="1"/>
      <protection hidden="1"/>
    </xf>
    <xf numFmtId="0" fontId="5" fillId="0" borderId="0" xfId="3" applyFont="1" applyAlignment="1" applyProtection="1">
      <alignment horizontal="left" vertical="center"/>
      <protection hidden="1"/>
    </xf>
    <xf numFmtId="0" fontId="8" fillId="0" borderId="0" xfId="3" applyFont="1" applyFill="1" applyAlignment="1" applyProtection="1">
      <alignment horizontal="right" vertical="center"/>
      <protection hidden="1"/>
    </xf>
    <xf numFmtId="0" fontId="11" fillId="0" borderId="0" xfId="3" applyFont="1" applyAlignment="1" applyProtection="1">
      <alignment horizontal="left" vertical="center" indent="1"/>
      <protection hidden="1"/>
    </xf>
    <xf numFmtId="0" fontId="4" fillId="0" borderId="0" xfId="6" applyFont="1" applyAlignment="1" applyProtection="1">
      <alignment vertical="center"/>
      <protection hidden="1"/>
    </xf>
    <xf numFmtId="49" fontId="4" fillId="0" borderId="0" xfId="6" applyNumberFormat="1" applyFont="1" applyAlignment="1" applyProtection="1">
      <alignment vertical="center"/>
      <protection hidden="1"/>
    </xf>
    <xf numFmtId="0" fontId="4" fillId="0" borderId="0" xfId="3" applyFont="1" applyAlignment="1" applyProtection="1">
      <alignment vertical="center"/>
      <protection hidden="1"/>
    </xf>
    <xf numFmtId="0" fontId="4" fillId="0" borderId="0" xfId="0" applyFont="1" applyProtection="1">
      <protection hidden="1"/>
    </xf>
    <xf numFmtId="0" fontId="4" fillId="0" borderId="0" xfId="6" applyFont="1" applyAlignment="1" applyProtection="1">
      <alignment horizontal="left" indent="1"/>
      <protection hidden="1"/>
    </xf>
    <xf numFmtId="0" fontId="4" fillId="0" borderId="0" xfId="6" applyFont="1" applyProtection="1">
      <protection hidden="1"/>
    </xf>
    <xf numFmtId="0" fontId="4" fillId="0" borderId="0" xfId="6" applyFont="1" applyAlignment="1" applyProtection="1">
      <alignment horizontal="left" vertical="center" indent="1"/>
      <protection hidden="1"/>
    </xf>
    <xf numFmtId="0" fontId="4" fillId="0" borderId="0" xfId="6" applyFont="1" applyAlignment="1" applyProtection="1">
      <protection hidden="1"/>
    </xf>
    <xf numFmtId="0" fontId="14" fillId="0" borderId="0" xfId="6" applyFont="1" applyBorder="1" applyAlignment="1" applyProtection="1">
      <alignment vertical="center"/>
      <protection hidden="1"/>
    </xf>
    <xf numFmtId="166" fontId="4" fillId="0" borderId="0" xfId="6" applyNumberFormat="1" applyFont="1" applyAlignment="1" applyProtection="1">
      <alignment vertical="center"/>
      <protection hidden="1"/>
    </xf>
    <xf numFmtId="0" fontId="4" fillId="0" borderId="0" xfId="5" applyFont="1" applyAlignment="1" applyProtection="1">
      <alignment horizontal="left" indent="1"/>
      <protection hidden="1"/>
    </xf>
    <xf numFmtId="0" fontId="4" fillId="0" borderId="0" xfId="0" applyFont="1" applyAlignment="1" applyProtection="1">
      <alignment horizontal="left" indent="1"/>
      <protection hidden="1"/>
    </xf>
    <xf numFmtId="0" fontId="4" fillId="0" borderId="0" xfId="5" applyFont="1" applyProtection="1">
      <protection hidden="1"/>
    </xf>
    <xf numFmtId="0" fontId="11" fillId="0" borderId="0" xfId="0" applyFont="1" applyAlignment="1" applyProtection="1">
      <alignment horizontal="left" indent="1"/>
      <protection hidden="1"/>
    </xf>
    <xf numFmtId="0" fontId="4" fillId="0" borderId="0" xfId="6" applyFont="1" applyAlignment="1" applyProtection="1">
      <alignment horizontal="justify" vertical="top"/>
      <protection hidden="1"/>
    </xf>
    <xf numFmtId="0" fontId="4" fillId="0" borderId="0" xfId="6" applyFont="1" applyAlignment="1" applyProtection="1">
      <alignment horizontal="left"/>
      <protection hidden="1"/>
    </xf>
    <xf numFmtId="0" fontId="4" fillId="0" borderId="0" xfId="0" applyFont="1" applyAlignment="1" applyProtection="1">
      <alignment vertical="center"/>
      <protection hidden="1"/>
    </xf>
    <xf numFmtId="0" fontId="4" fillId="0" borderId="0" xfId="6" applyFont="1" applyAlignment="1" applyProtection="1">
      <alignment horizontal="left" vertical="center"/>
      <protection hidden="1"/>
    </xf>
    <xf numFmtId="0" fontId="11" fillId="0" borderId="0" xfId="6" applyFont="1" applyAlignment="1" applyProtection="1">
      <alignment horizontal="left" vertical="center" indent="1"/>
      <protection hidden="1"/>
    </xf>
    <xf numFmtId="0" fontId="4" fillId="0" borderId="0" xfId="6" applyFont="1" applyAlignment="1" applyProtection="1">
      <alignment vertical="center" wrapText="1"/>
      <protection hidden="1"/>
    </xf>
    <xf numFmtId="0" fontId="4" fillId="0" borderId="0" xfId="6" applyFont="1" applyAlignment="1" applyProtection="1">
      <alignment vertical="center"/>
      <protection locked="0"/>
    </xf>
    <xf numFmtId="0" fontId="4" fillId="0" borderId="0" xfId="0" applyFont="1" applyAlignment="1" applyProtection="1">
      <alignment vertical="center"/>
      <protection locked="0"/>
    </xf>
    <xf numFmtId="0" fontId="4" fillId="0" borderId="0" xfId="6" applyFont="1" applyAlignment="1" applyProtection="1">
      <alignment vertical="center" wrapText="1"/>
      <protection hidden="1"/>
    </xf>
    <xf numFmtId="0" fontId="7" fillId="5" borderId="10" xfId="0" applyFont="1" applyFill="1" applyBorder="1" applyAlignment="1" applyProtection="1">
      <alignment horizontal="left" vertical="center" wrapText="1" indent="1"/>
      <protection locked="0"/>
    </xf>
    <xf numFmtId="49" fontId="4" fillId="5" borderId="1" xfId="3" applyNumberFormat="1" applyFont="1" applyFill="1" applyBorder="1" applyAlignment="1" applyProtection="1">
      <alignment horizontal="left" vertical="center" indent="1"/>
      <protection locked="0"/>
    </xf>
    <xf numFmtId="49" fontId="9" fillId="5" borderId="3" xfId="2" applyNumberFormat="1" applyFont="1" applyFill="1" applyBorder="1" applyAlignment="1" applyProtection="1">
      <alignment horizontal="left" vertical="center" indent="1"/>
      <protection locked="0"/>
    </xf>
    <xf numFmtId="0" fontId="15" fillId="0" borderId="0" xfId="3" applyFont="1" applyAlignment="1" applyProtection="1">
      <alignment horizontal="center" vertical="center"/>
      <protection hidden="1"/>
    </xf>
    <xf numFmtId="0" fontId="12" fillId="4" borderId="11" xfId="0" applyFont="1" applyFill="1" applyBorder="1" applyAlignment="1" applyProtection="1">
      <alignment horizontal="left" vertical="center" indent="1"/>
      <protection hidden="1"/>
    </xf>
    <xf numFmtId="0" fontId="4" fillId="4" borderId="4" xfId="6" applyNumberFormat="1" applyFont="1" applyFill="1" applyBorder="1" applyAlignment="1" applyProtection="1">
      <alignment horizontal="center" vertical="center" wrapText="1"/>
      <protection hidden="1"/>
    </xf>
    <xf numFmtId="0" fontId="7" fillId="3" borderId="4" xfId="6" applyFont="1" applyFill="1" applyBorder="1" applyAlignment="1" applyProtection="1">
      <alignment horizontal="left" vertical="center" indent="1"/>
      <protection hidden="1"/>
    </xf>
    <xf numFmtId="0" fontId="4" fillId="4" borderId="4" xfId="6" applyFont="1" applyFill="1" applyBorder="1" applyAlignment="1" applyProtection="1">
      <alignment horizontal="center" vertical="center" wrapText="1"/>
      <protection hidden="1"/>
    </xf>
    <xf numFmtId="165" fontId="4" fillId="4" borderId="4" xfId="6" applyNumberFormat="1" applyFont="1" applyFill="1" applyBorder="1" applyAlignment="1" applyProtection="1">
      <alignment horizontal="center" vertical="center" wrapText="1"/>
      <protection hidden="1"/>
    </xf>
    <xf numFmtId="0" fontId="4" fillId="4" borderId="4" xfId="6" applyFont="1" applyFill="1" applyBorder="1" applyAlignment="1" applyProtection="1">
      <alignment horizontal="center" vertical="center"/>
      <protection hidden="1"/>
    </xf>
    <xf numFmtId="0" fontId="15" fillId="0" borderId="0" xfId="6" applyFont="1" applyAlignment="1" applyProtection="1">
      <alignment horizontal="center"/>
      <protection hidden="1"/>
    </xf>
    <xf numFmtId="0" fontId="4" fillId="0" borderId="0" xfId="6" applyFont="1" applyBorder="1" applyAlignment="1" applyProtection="1">
      <alignment horizontal="left" vertical="center"/>
      <protection hidden="1"/>
    </xf>
    <xf numFmtId="0" fontId="0" fillId="0" borderId="0" xfId="0" applyBorder="1" applyAlignment="1">
      <alignment vertical="center"/>
    </xf>
    <xf numFmtId="49" fontId="4" fillId="4" borderId="5" xfId="6" applyNumberFormat="1" applyFont="1" applyFill="1" applyBorder="1" applyAlignment="1" applyProtection="1">
      <alignment horizontal="left" vertical="center" indent="1"/>
      <protection hidden="1"/>
    </xf>
    <xf numFmtId="0" fontId="7" fillId="3" borderId="5" xfId="6" applyFont="1" applyFill="1" applyBorder="1" applyAlignment="1" applyProtection="1">
      <alignment horizontal="left" vertical="center" indent="1"/>
      <protection hidden="1"/>
    </xf>
    <xf numFmtId="165" fontId="7" fillId="6" borderId="9" xfId="3" applyNumberFormat="1" applyFont="1" applyFill="1" applyBorder="1" applyAlignment="1" applyProtection="1">
      <alignment horizontal="left" vertical="center" indent="1"/>
      <protection hidden="1"/>
    </xf>
    <xf numFmtId="165" fontId="7" fillId="6" borderId="10" xfId="3" applyNumberFormat="1" applyFont="1" applyFill="1" applyBorder="1" applyAlignment="1" applyProtection="1">
      <alignment horizontal="left" vertical="center" indent="1"/>
      <protection hidden="1"/>
    </xf>
    <xf numFmtId="0" fontId="5" fillId="6" borderId="2" xfId="3" applyFont="1" applyFill="1" applyBorder="1" applyAlignment="1" applyProtection="1">
      <alignment horizontal="left" vertical="center" wrapText="1" indent="1"/>
      <protection hidden="1"/>
    </xf>
    <xf numFmtId="0" fontId="5" fillId="6" borderId="1" xfId="3" applyFont="1" applyFill="1" applyBorder="1" applyAlignment="1" applyProtection="1">
      <alignment horizontal="left" vertical="center" wrapText="1" indent="1"/>
      <protection hidden="1"/>
    </xf>
    <xf numFmtId="0" fontId="5" fillId="6" borderId="3" xfId="3" applyFont="1" applyFill="1" applyBorder="1" applyAlignment="1" applyProtection="1">
      <alignment horizontal="left" vertical="center" wrapText="1" indent="1"/>
      <protection hidden="1"/>
    </xf>
    <xf numFmtId="3" fontId="4" fillId="5" borderId="4" xfId="6" applyNumberFormat="1" applyFont="1" applyFill="1" applyBorder="1" applyAlignment="1" applyProtection="1">
      <alignment horizontal="left" vertical="center" wrapText="1" indent="1"/>
      <protection locked="0"/>
    </xf>
    <xf numFmtId="0" fontId="16" fillId="0" borderId="0" xfId="6" applyFont="1" applyAlignment="1" applyProtection="1">
      <alignment horizontal="left" indent="1"/>
      <protection hidden="1"/>
    </xf>
    <xf numFmtId="0" fontId="4" fillId="0" borderId="0" xfId="3" applyFont="1" applyAlignment="1" applyProtection="1">
      <alignment horizontal="left" vertical="center"/>
      <protection hidden="1"/>
    </xf>
    <xf numFmtId="0" fontId="4" fillId="0" borderId="0" xfId="6" applyFont="1" applyAlignment="1" applyProtection="1">
      <alignment vertical="center"/>
      <protection hidden="1"/>
    </xf>
    <xf numFmtId="0" fontId="4" fillId="0" borderId="0" xfId="6" applyFont="1" applyProtection="1">
      <protection hidden="1"/>
    </xf>
    <xf numFmtId="14" fontId="4" fillId="0" borderId="0" xfId="6" applyNumberFormat="1" applyFont="1" applyAlignment="1" applyProtection="1">
      <alignment vertical="center" wrapText="1"/>
      <protection hidden="1"/>
    </xf>
    <xf numFmtId="0" fontId="4" fillId="4" borderId="10" xfId="6" applyFont="1" applyFill="1" applyBorder="1" applyAlignment="1" applyProtection="1">
      <alignment horizontal="left" vertical="center" indent="1"/>
      <protection hidden="1"/>
    </xf>
    <xf numFmtId="0" fontId="4" fillId="4" borderId="10" xfId="6" applyFont="1" applyFill="1" applyBorder="1" applyAlignment="1" applyProtection="1">
      <alignment horizontal="center" vertical="center"/>
      <protection hidden="1"/>
    </xf>
    <xf numFmtId="0" fontId="4" fillId="4" borderId="11" xfId="6" applyFont="1" applyFill="1" applyBorder="1" applyAlignment="1" applyProtection="1">
      <alignment horizontal="left" vertical="center" indent="1"/>
      <protection hidden="1"/>
    </xf>
    <xf numFmtId="0" fontId="4" fillId="4" borderId="11" xfId="6" applyFont="1" applyFill="1" applyBorder="1" applyAlignment="1" applyProtection="1">
      <alignment horizontal="center" vertical="center"/>
      <protection hidden="1"/>
    </xf>
    <xf numFmtId="3" fontId="4" fillId="5" borderId="10" xfId="6" applyNumberFormat="1" applyFont="1" applyFill="1" applyBorder="1" applyAlignment="1" applyProtection="1">
      <alignment horizontal="left" vertical="center" indent="1"/>
      <protection locked="0"/>
    </xf>
    <xf numFmtId="3" fontId="4" fillId="5" borderId="19" xfId="6" applyNumberFormat="1" applyFont="1" applyFill="1" applyBorder="1" applyAlignment="1" applyProtection="1">
      <alignment horizontal="left" vertical="center" indent="1"/>
      <protection locked="0"/>
    </xf>
    <xf numFmtId="0" fontId="4" fillId="4" borderId="19" xfId="6" applyFont="1" applyFill="1" applyBorder="1" applyAlignment="1" applyProtection="1">
      <alignment horizontal="center" vertical="center"/>
      <protection hidden="1"/>
    </xf>
    <xf numFmtId="3" fontId="4" fillId="5" borderId="11" xfId="6" applyNumberFormat="1" applyFont="1" applyFill="1" applyBorder="1" applyAlignment="1" applyProtection="1">
      <alignment horizontal="left" vertical="center" indent="1"/>
      <protection locked="0"/>
    </xf>
    <xf numFmtId="0" fontId="4" fillId="4" borderId="19" xfId="6" applyFont="1" applyFill="1" applyBorder="1" applyAlignment="1" applyProtection="1">
      <alignment horizontal="left" vertical="center" indent="1"/>
      <protection hidden="1"/>
    </xf>
    <xf numFmtId="0" fontId="4" fillId="5" borderId="10" xfId="0" applyFont="1" applyFill="1" applyBorder="1" applyAlignment="1" applyProtection="1">
      <alignment horizontal="left" vertical="center" indent="1"/>
      <protection locked="0"/>
    </xf>
    <xf numFmtId="0" fontId="4" fillId="5" borderId="19" xfId="0" applyFont="1" applyFill="1" applyBorder="1" applyAlignment="1" applyProtection="1">
      <alignment horizontal="left" vertical="center" indent="1"/>
      <protection locked="0"/>
    </xf>
    <xf numFmtId="1" fontId="7" fillId="5" borderId="9" xfId="3" applyNumberFormat="1" applyFont="1" applyFill="1" applyBorder="1" applyAlignment="1" applyProtection="1">
      <alignment horizontal="left" vertical="center" indent="1"/>
      <protection locked="0"/>
    </xf>
    <xf numFmtId="0" fontId="7" fillId="3" borderId="5" xfId="6" applyFont="1" applyFill="1" applyBorder="1" applyAlignment="1" applyProtection="1">
      <alignment horizontal="left" vertical="center" indent="1"/>
      <protection hidden="1"/>
    </xf>
    <xf numFmtId="0" fontId="7" fillId="3" borderId="12" xfId="6" applyFont="1" applyFill="1" applyBorder="1" applyAlignment="1" applyProtection="1">
      <alignment horizontal="left" vertical="center" indent="1"/>
      <protection hidden="1"/>
    </xf>
    <xf numFmtId="0" fontId="7" fillId="3" borderId="6" xfId="6" applyFont="1" applyFill="1" applyBorder="1" applyAlignment="1" applyProtection="1">
      <alignment horizontal="left" vertical="center" indent="1"/>
      <protection hidden="1"/>
    </xf>
    <xf numFmtId="0" fontId="7" fillId="3" borderId="17" xfId="6" applyFont="1" applyFill="1" applyBorder="1" applyAlignment="1" applyProtection="1">
      <alignment horizontal="left" vertical="center" indent="1"/>
      <protection hidden="1"/>
    </xf>
    <xf numFmtId="0" fontId="7" fillId="3" borderId="20" xfId="6" applyFont="1" applyFill="1" applyBorder="1" applyAlignment="1" applyProtection="1">
      <alignment horizontal="left" vertical="center" indent="1"/>
      <protection hidden="1"/>
    </xf>
    <xf numFmtId="0" fontId="4" fillId="0" borderId="0" xfId="6" applyFont="1" applyAlignment="1" applyProtection="1">
      <alignment horizontal="left" vertical="center" indent="1"/>
      <protection locked="0"/>
    </xf>
    <xf numFmtId="49" fontId="4" fillId="0" borderId="0" xfId="6" applyNumberFormat="1" applyFont="1" applyAlignment="1" applyProtection="1">
      <alignment vertical="center"/>
      <protection locked="0"/>
    </xf>
    <xf numFmtId="0" fontId="4" fillId="5" borderId="10" xfId="0" applyFont="1" applyFill="1" applyBorder="1" applyAlignment="1" applyProtection="1">
      <alignment horizontal="center" vertical="center" wrapText="1"/>
      <protection locked="0"/>
    </xf>
    <xf numFmtId="22" fontId="4" fillId="5" borderId="10" xfId="0" applyNumberFormat="1" applyFont="1" applyFill="1" applyBorder="1" applyAlignment="1" applyProtection="1">
      <alignment horizontal="center" vertical="center"/>
      <protection locked="0"/>
    </xf>
    <xf numFmtId="22" fontId="4" fillId="5" borderId="19" xfId="0" applyNumberFormat="1" applyFont="1" applyFill="1" applyBorder="1" applyAlignment="1" applyProtection="1">
      <alignment horizontal="center" vertical="center"/>
      <protection locked="0"/>
    </xf>
    <xf numFmtId="0" fontId="17" fillId="0" borderId="0" xfId="0" applyFont="1" applyProtection="1">
      <protection hidden="1"/>
    </xf>
    <xf numFmtId="0" fontId="17" fillId="0" borderId="0" xfId="0" applyFont="1" applyBorder="1" applyProtection="1">
      <protection hidden="1"/>
    </xf>
    <xf numFmtId="14" fontId="17" fillId="0" borderId="0" xfId="6" applyNumberFormat="1" applyFont="1" applyAlignment="1" applyProtection="1">
      <alignment vertical="center" wrapText="1"/>
      <protection hidden="1"/>
    </xf>
    <xf numFmtId="0" fontId="7" fillId="4" borderId="5" xfId="6" applyFont="1" applyFill="1" applyBorder="1" applyAlignment="1" applyProtection="1">
      <alignment horizontal="left" vertical="center" indent="1"/>
      <protection hidden="1"/>
    </xf>
    <xf numFmtId="0" fontId="0" fillId="4" borderId="12" xfId="0" applyFill="1" applyBorder="1" applyAlignment="1">
      <alignment horizontal="left" vertical="center"/>
    </xf>
    <xf numFmtId="0" fontId="0" fillId="4" borderId="6" xfId="0" applyFill="1" applyBorder="1" applyAlignment="1">
      <alignment horizontal="left" vertical="center"/>
    </xf>
    <xf numFmtId="168" fontId="4" fillId="5" borderId="10" xfId="0" applyNumberFormat="1" applyFont="1" applyFill="1" applyBorder="1" applyAlignment="1" applyProtection="1">
      <alignment vertical="center"/>
      <protection locked="0"/>
    </xf>
    <xf numFmtId="168" fontId="4" fillId="5" borderId="19" xfId="0" applyNumberFormat="1" applyFont="1" applyFill="1" applyBorder="1" applyAlignment="1" applyProtection="1">
      <alignment vertical="center"/>
      <protection locked="0"/>
    </xf>
    <xf numFmtId="167" fontId="4" fillId="4" borderId="10" xfId="6" applyNumberFormat="1" applyFont="1" applyFill="1" applyBorder="1" applyAlignment="1" applyProtection="1">
      <alignment horizontal="right" vertical="center"/>
      <protection locked="0"/>
    </xf>
    <xf numFmtId="167" fontId="4" fillId="4" borderId="19" xfId="6" applyNumberFormat="1" applyFont="1" applyFill="1" applyBorder="1" applyAlignment="1" applyProtection="1">
      <alignment horizontal="right" vertical="center"/>
      <protection locked="0"/>
    </xf>
    <xf numFmtId="167" fontId="4" fillId="4" borderId="11" xfId="6" applyNumberFormat="1" applyFont="1" applyFill="1" applyBorder="1" applyAlignment="1" applyProtection="1">
      <alignment horizontal="right" vertical="center"/>
      <protection locked="0"/>
    </xf>
    <xf numFmtId="49" fontId="4" fillId="4" borderId="22" xfId="6" applyNumberFormat="1" applyFont="1" applyFill="1" applyBorder="1" applyAlignment="1" applyProtection="1">
      <alignment horizontal="left" vertical="center" indent="1"/>
      <protection hidden="1"/>
    </xf>
    <xf numFmtId="0" fontId="4" fillId="4" borderId="10" xfId="6" applyFont="1" applyFill="1" applyBorder="1" applyAlignment="1" applyProtection="1">
      <alignment horizontal="center" vertical="center" wrapText="1"/>
      <protection hidden="1"/>
    </xf>
    <xf numFmtId="49" fontId="4" fillId="4" borderId="23" xfId="6" applyNumberFormat="1" applyFont="1" applyFill="1" applyBorder="1" applyAlignment="1" applyProtection="1">
      <alignment horizontal="left" vertical="center" indent="1"/>
      <protection hidden="1"/>
    </xf>
    <xf numFmtId="0" fontId="4" fillId="4" borderId="11" xfId="6" applyFont="1" applyFill="1" applyBorder="1" applyAlignment="1" applyProtection="1">
      <alignment horizontal="center" vertical="center" wrapText="1"/>
      <protection hidden="1"/>
    </xf>
    <xf numFmtId="168" fontId="4" fillId="4" borderId="10" xfId="6" applyNumberFormat="1" applyFont="1" applyFill="1" applyBorder="1" applyAlignment="1" applyProtection="1">
      <alignment vertical="center"/>
      <protection hidden="1"/>
    </xf>
    <xf numFmtId="168" fontId="4" fillId="4" borderId="11" xfId="6" applyNumberFormat="1" applyFont="1" applyFill="1" applyBorder="1" applyAlignment="1" applyProtection="1">
      <alignment vertical="center"/>
      <protection hidden="1"/>
    </xf>
    <xf numFmtId="168" fontId="4" fillId="5" borderId="10" xfId="6" applyNumberFormat="1" applyFont="1" applyFill="1" applyBorder="1" applyAlignment="1" applyProtection="1">
      <alignment vertical="center"/>
      <protection locked="0"/>
    </xf>
    <xf numFmtId="168" fontId="4" fillId="5" borderId="19" xfId="6" applyNumberFormat="1" applyFont="1" applyFill="1" applyBorder="1" applyAlignment="1" applyProtection="1">
      <alignment vertical="center"/>
      <protection locked="0"/>
    </xf>
    <xf numFmtId="168" fontId="4" fillId="4" borderId="19" xfId="6" applyNumberFormat="1" applyFont="1" applyFill="1" applyBorder="1" applyAlignment="1" applyProtection="1">
      <alignment vertical="center"/>
      <protection hidden="1"/>
    </xf>
    <xf numFmtId="168" fontId="4" fillId="5" borderId="11" xfId="6" applyNumberFormat="1" applyFont="1" applyFill="1" applyBorder="1" applyAlignment="1" applyProtection="1">
      <alignment horizontal="right" vertical="center"/>
      <protection locked="0"/>
    </xf>
    <xf numFmtId="168" fontId="4" fillId="5" borderId="4" xfId="6" applyNumberFormat="1" applyFont="1" applyFill="1" applyBorder="1" applyAlignment="1" applyProtection="1">
      <alignment vertical="center"/>
      <protection locked="0"/>
    </xf>
    <xf numFmtId="168" fontId="4" fillId="5" borderId="10" xfId="6" applyNumberFormat="1" applyFont="1" applyFill="1" applyBorder="1" applyAlignment="1" applyProtection="1">
      <alignment horizontal="right" vertical="center"/>
      <protection locked="0"/>
    </xf>
    <xf numFmtId="168" fontId="4" fillId="5" borderId="19" xfId="6" applyNumberFormat="1" applyFont="1" applyFill="1" applyBorder="1" applyAlignment="1" applyProtection="1">
      <alignment horizontal="right" vertical="center"/>
      <protection locked="0"/>
    </xf>
    <xf numFmtId="0" fontId="0" fillId="4" borderId="6" xfId="0" applyFill="1" applyBorder="1" applyAlignment="1" applyProtection="1">
      <alignment horizontal="left" vertical="center"/>
      <protection locked="0"/>
    </xf>
    <xf numFmtId="0" fontId="0" fillId="7" borderId="12" xfId="0" applyFill="1" applyBorder="1" applyAlignment="1">
      <alignment horizontal="left" vertical="center" indent="1"/>
    </xf>
    <xf numFmtId="0" fontId="0" fillId="7" borderId="6" xfId="0" applyFill="1" applyBorder="1" applyAlignment="1">
      <alignment horizontal="left" vertical="center" indent="1"/>
    </xf>
    <xf numFmtId="0" fontId="7" fillId="3" borderId="5" xfId="6" applyFont="1" applyFill="1" applyBorder="1" applyAlignment="1" applyProtection="1">
      <alignment horizontal="left" vertical="center" indent="1"/>
      <protection hidden="1"/>
    </xf>
    <xf numFmtId="0" fontId="7" fillId="7" borderId="6" xfId="6" applyFont="1" applyFill="1" applyBorder="1" applyAlignment="1" applyProtection="1">
      <alignment horizontal="center" vertical="center"/>
      <protection hidden="1"/>
    </xf>
    <xf numFmtId="0" fontId="7" fillId="7" borderId="15" xfId="6" applyFont="1" applyFill="1" applyBorder="1" applyAlignment="1" applyProtection="1">
      <alignment horizontal="left" vertical="center"/>
      <protection hidden="1"/>
    </xf>
    <xf numFmtId="0" fontId="0" fillId="7" borderId="21" xfId="0" applyFill="1" applyBorder="1" applyAlignment="1">
      <alignment horizontal="left" vertical="center"/>
    </xf>
    <xf numFmtId="0" fontId="0" fillId="7" borderId="16" xfId="0" applyFill="1" applyBorder="1" applyAlignment="1">
      <alignment horizontal="left" vertical="center"/>
    </xf>
    <xf numFmtId="0" fontId="7" fillId="7" borderId="12" xfId="6" applyFont="1" applyFill="1" applyBorder="1" applyAlignment="1" applyProtection="1">
      <alignment horizontal="left" vertical="center" indent="1"/>
      <protection hidden="1"/>
    </xf>
    <xf numFmtId="0" fontId="0" fillId="7" borderId="12" xfId="0" applyFill="1" applyBorder="1" applyAlignment="1">
      <alignment horizontal="left" vertical="center" indent="1"/>
    </xf>
    <xf numFmtId="0" fontId="0" fillId="7" borderId="6" xfId="0" applyFill="1" applyBorder="1" applyAlignment="1">
      <alignment horizontal="left" vertical="center" indent="1"/>
    </xf>
    <xf numFmtId="1" fontId="7" fillId="3" borderId="4" xfId="6" applyNumberFormat="1" applyFont="1" applyFill="1" applyBorder="1" applyAlignment="1" applyProtection="1">
      <alignment horizontal="left" vertical="center" indent="1"/>
      <protection hidden="1"/>
    </xf>
    <xf numFmtId="1" fontId="7" fillId="3" borderId="5" xfId="6" applyNumberFormat="1" applyFont="1" applyFill="1" applyBorder="1" applyAlignment="1" applyProtection="1">
      <alignment horizontal="left" vertical="center" indent="1"/>
      <protection hidden="1"/>
    </xf>
    <xf numFmtId="1" fontId="7" fillId="3" borderId="6" xfId="6" applyNumberFormat="1" applyFont="1" applyFill="1" applyBorder="1" applyAlignment="1" applyProtection="1">
      <alignment horizontal="left" vertical="center" indent="1"/>
      <protection hidden="1"/>
    </xf>
    <xf numFmtId="1" fontId="7" fillId="3" borderId="12" xfId="6" applyNumberFormat="1" applyFont="1" applyFill="1" applyBorder="1" applyAlignment="1" applyProtection="1">
      <alignment horizontal="left" vertical="center" indent="1"/>
      <protection hidden="1"/>
    </xf>
    <xf numFmtId="0" fontId="7" fillId="3" borderId="5" xfId="6" applyFont="1" applyFill="1" applyBorder="1" applyAlignment="1" applyProtection="1">
      <alignment horizontal="left" vertical="center" indent="1"/>
      <protection hidden="1"/>
    </xf>
    <xf numFmtId="14" fontId="4" fillId="4" borderId="10" xfId="6" applyNumberFormat="1" applyFont="1" applyFill="1" applyBorder="1" applyAlignment="1" applyProtection="1">
      <alignment horizontal="center" vertical="center"/>
      <protection hidden="1"/>
    </xf>
    <xf numFmtId="14" fontId="4" fillId="4" borderId="19" xfId="6" applyNumberFormat="1" applyFont="1" applyFill="1" applyBorder="1" applyAlignment="1" applyProtection="1">
      <alignment horizontal="center" vertical="center"/>
      <protection hidden="1"/>
    </xf>
    <xf numFmtId="0" fontId="4" fillId="5" borderId="10" xfId="4" applyFont="1" applyFill="1" applyBorder="1" applyAlignment="1" applyProtection="1">
      <alignment horizontal="left" vertical="center" indent="1"/>
      <protection locked="0"/>
    </xf>
    <xf numFmtId="0" fontId="4" fillId="8" borderId="10" xfId="4" applyFont="1" applyFill="1" applyBorder="1" applyAlignment="1" applyProtection="1">
      <alignment horizontal="left" vertical="center" indent="1"/>
      <protection hidden="1"/>
    </xf>
    <xf numFmtId="0" fontId="4" fillId="5" borderId="19" xfId="5" applyFont="1" applyFill="1" applyBorder="1" applyAlignment="1" applyProtection="1">
      <alignment horizontal="left" vertical="center" indent="1"/>
      <protection locked="0"/>
    </xf>
    <xf numFmtId="0" fontId="4" fillId="4" borderId="19" xfId="4" applyFont="1" applyFill="1" applyBorder="1" applyAlignment="1" applyProtection="1">
      <alignment horizontal="left" vertical="center" indent="1"/>
      <protection hidden="1"/>
    </xf>
    <xf numFmtId="0" fontId="4" fillId="8" borderId="19" xfId="5" applyFont="1" applyFill="1" applyBorder="1" applyAlignment="1" applyProtection="1">
      <alignment horizontal="left" vertical="center" indent="1"/>
      <protection locked="0"/>
    </xf>
    <xf numFmtId="0" fontId="4" fillId="5" borderId="19" xfId="17" applyFont="1" applyFill="1" applyBorder="1" applyAlignment="1" applyProtection="1">
      <alignment horizontal="left" vertical="center" wrapText="1" indent="1"/>
      <protection locked="0"/>
    </xf>
    <xf numFmtId="0" fontId="4" fillId="5" borderId="10" xfId="7" applyFont="1" applyFill="1" applyBorder="1" applyAlignment="1" applyProtection="1">
      <alignment horizontal="left" vertical="center" indent="1"/>
      <protection locked="0"/>
    </xf>
    <xf numFmtId="0" fontId="4" fillId="5" borderId="19" xfId="7" applyFont="1" applyFill="1" applyBorder="1" applyAlignment="1" applyProtection="1">
      <alignment horizontal="left" vertical="center" indent="1"/>
      <protection locked="0"/>
    </xf>
    <xf numFmtId="165" fontId="4" fillId="6" borderId="11" xfId="3" applyNumberFormat="1" applyFont="1" applyFill="1" applyBorder="1" applyAlignment="1" applyProtection="1">
      <alignment horizontal="left" vertical="center" indent="1"/>
      <protection hidden="1"/>
    </xf>
    <xf numFmtId="0" fontId="20" fillId="0" borderId="0" xfId="0" applyFont="1" applyFill="1" applyProtection="1">
      <protection hidden="1"/>
    </xf>
    <xf numFmtId="168" fontId="4" fillId="4" borderId="11" xfId="6" applyNumberFormat="1" applyFont="1" applyFill="1" applyBorder="1" applyAlignment="1" applyProtection="1">
      <alignment horizontal="right" vertical="center"/>
      <protection hidden="1"/>
    </xf>
    <xf numFmtId="168" fontId="4" fillId="4" borderId="13" xfId="6" applyNumberFormat="1" applyFont="1" applyFill="1" applyBorder="1" applyAlignment="1" applyProtection="1">
      <alignment vertical="center"/>
      <protection hidden="1"/>
    </xf>
    <xf numFmtId="0" fontId="4" fillId="0" borderId="0" xfId="3" applyFont="1" applyAlignment="1" applyProtection="1">
      <alignment horizontal="left" vertical="center" wrapText="1" indent="1"/>
      <protection hidden="1"/>
    </xf>
    <xf numFmtId="0" fontId="0" fillId="0" borderId="0" xfId="0" applyAlignment="1">
      <alignment horizontal="left" vertical="center" wrapText="1" indent="1"/>
    </xf>
    <xf numFmtId="0" fontId="4" fillId="0" borderId="0" xfId="6" applyFont="1" applyBorder="1" applyAlignment="1">
      <alignment horizontal="left" vertical="center" wrapText="1" indent="1"/>
    </xf>
    <xf numFmtId="0" fontId="15" fillId="0" borderId="0" xfId="3" applyFont="1" applyBorder="1" applyAlignment="1" applyProtection="1">
      <alignment horizontal="left" vertical="center" indent="1"/>
      <protection hidden="1"/>
    </xf>
    <xf numFmtId="0" fontId="0" fillId="0" borderId="0" xfId="0" applyBorder="1" applyAlignment="1" applyProtection="1">
      <alignment horizontal="left" vertical="center" indent="1"/>
      <protection hidden="1"/>
    </xf>
    <xf numFmtId="0" fontId="4" fillId="5" borderId="19" xfId="6" applyFont="1" applyFill="1" applyBorder="1" applyAlignment="1" applyProtection="1">
      <alignment horizontal="left" vertical="center" indent="1"/>
      <protection locked="0"/>
    </xf>
    <xf numFmtId="0" fontId="4" fillId="5" borderId="10" xfId="17" applyFill="1" applyBorder="1" applyAlignment="1" applyProtection="1">
      <alignment horizontal="left" vertical="center" indent="1"/>
      <protection locked="0"/>
    </xf>
    <xf numFmtId="0" fontId="4" fillId="4" borderId="10" xfId="17" applyFill="1" applyBorder="1" applyAlignment="1" applyProtection="1">
      <alignment horizontal="left" vertical="center" indent="1"/>
      <protection hidden="1"/>
    </xf>
    <xf numFmtId="0" fontId="4" fillId="5" borderId="19" xfId="17" applyFill="1" applyBorder="1" applyAlignment="1" applyProtection="1">
      <alignment horizontal="left" vertical="center" indent="1"/>
      <protection locked="0"/>
    </xf>
    <xf numFmtId="0" fontId="4" fillId="4" borderId="19" xfId="17" applyFill="1" applyBorder="1" applyAlignment="1" applyProtection="1">
      <alignment horizontal="left" vertical="center" indent="1"/>
      <protection hidden="1"/>
    </xf>
    <xf numFmtId="0" fontId="4" fillId="5" borderId="19" xfId="17" applyFill="1" applyBorder="1" applyAlignment="1" applyProtection="1">
      <alignment horizontal="left" vertical="center" wrapText="1" indent="1"/>
      <protection locked="0"/>
    </xf>
    <xf numFmtId="0" fontId="4" fillId="5" borderId="19" xfId="17" applyFill="1" applyBorder="1" applyAlignment="1" applyProtection="1">
      <alignment horizontal="left" vertical="center" indent="1"/>
      <protection hidden="1"/>
    </xf>
    <xf numFmtId="0" fontId="4" fillId="0" borderId="0" xfId="0" applyFont="1" applyAlignment="1" applyProtection="1">
      <alignment horizontal="right"/>
      <protection hidden="1"/>
    </xf>
    <xf numFmtId="0" fontId="21" fillId="0" borderId="0" xfId="2" applyFont="1" applyAlignment="1" applyProtection="1">
      <alignment horizontal="left"/>
      <protection hidden="1"/>
    </xf>
    <xf numFmtId="0" fontId="22" fillId="0" borderId="0" xfId="0" applyFont="1" applyAlignment="1" applyProtection="1">
      <alignment horizontal="left"/>
      <protection hidden="1"/>
    </xf>
    <xf numFmtId="0" fontId="23" fillId="0" borderId="0" xfId="2" applyFont="1" applyAlignment="1" applyProtection="1">
      <alignment horizontal="left"/>
      <protection hidden="1"/>
    </xf>
    <xf numFmtId="16" fontId="13" fillId="0" borderId="0" xfId="0" applyNumberFormat="1" applyFont="1" applyAlignment="1" applyProtection="1">
      <alignment vertical="center"/>
      <protection hidden="1"/>
    </xf>
    <xf numFmtId="0" fontId="13" fillId="0" borderId="0" xfId="3" applyFont="1" applyAlignment="1" applyProtection="1">
      <alignment vertical="center"/>
      <protection hidden="1"/>
    </xf>
    <xf numFmtId="165" fontId="7" fillId="4" borderId="8" xfId="0" applyNumberFormat="1" applyFont="1" applyFill="1" applyBorder="1" applyAlignment="1" applyProtection="1">
      <alignment horizontal="left" vertical="center" indent="1"/>
      <protection hidden="1"/>
    </xf>
    <xf numFmtId="0" fontId="0" fillId="4" borderId="7" xfId="0" applyFill="1" applyBorder="1" applyAlignment="1">
      <alignment horizontal="left" vertical="center" indent="1"/>
    </xf>
    <xf numFmtId="0" fontId="0" fillId="4" borderId="9" xfId="0" applyFill="1" applyBorder="1" applyAlignment="1">
      <alignment horizontal="left" vertical="center" indent="1"/>
    </xf>
    <xf numFmtId="1" fontId="4" fillId="5" borderId="8" xfId="0" applyNumberFormat="1" applyFont="1" applyFill="1" applyBorder="1" applyAlignment="1" applyProtection="1">
      <alignment horizontal="left" vertical="center" wrapText="1"/>
      <protection locked="0"/>
    </xf>
    <xf numFmtId="0" fontId="0" fillId="5" borderId="7" xfId="0" applyFill="1" applyBorder="1" applyAlignment="1" applyProtection="1">
      <alignment horizontal="left" vertical="center" wrapText="1"/>
      <protection locked="0"/>
    </xf>
    <xf numFmtId="0" fontId="0" fillId="5" borderId="9" xfId="0" applyFill="1" applyBorder="1" applyAlignment="1" applyProtection="1">
      <alignment horizontal="left" vertical="center" wrapText="1"/>
      <protection locked="0"/>
    </xf>
    <xf numFmtId="0" fontId="7" fillId="7" borderId="5" xfId="3" applyFont="1" applyFill="1" applyBorder="1" applyAlignment="1" applyProtection="1">
      <alignment horizontal="left" vertical="center" indent="1"/>
      <protection hidden="1"/>
    </xf>
    <xf numFmtId="0" fontId="0" fillId="0" borderId="6" xfId="0" applyBorder="1" applyAlignment="1">
      <alignment horizontal="left" vertical="center" indent="1"/>
    </xf>
    <xf numFmtId="0" fontId="4" fillId="0" borderId="0" xfId="3" applyFont="1" applyAlignment="1" applyProtection="1">
      <alignment horizontal="left" vertical="center" wrapText="1" indent="1"/>
      <protection hidden="1"/>
    </xf>
    <xf numFmtId="0" fontId="4" fillId="0" borderId="5" xfId="0" applyFont="1" applyBorder="1" applyAlignment="1">
      <alignment horizontal="left" vertical="top" wrapText="1" indent="1"/>
    </xf>
    <xf numFmtId="0" fontId="4" fillId="0" borderId="12" xfId="0" applyFont="1" applyBorder="1" applyAlignment="1">
      <alignment horizontal="left" vertical="top" wrapText="1" indent="1"/>
    </xf>
    <xf numFmtId="0" fontId="4" fillId="0" borderId="6" xfId="0" applyFont="1" applyBorder="1" applyAlignment="1">
      <alignment horizontal="left" vertical="top" wrapText="1" indent="1"/>
    </xf>
    <xf numFmtId="0" fontId="4" fillId="4" borderId="15" xfId="18" applyFont="1" applyFill="1" applyBorder="1" applyAlignment="1" applyProtection="1">
      <alignment horizontal="left" vertical="center" wrapText="1" indent="1"/>
      <protection hidden="1"/>
    </xf>
    <xf numFmtId="0" fontId="4" fillId="0" borderId="16" xfId="6" applyFont="1" applyBorder="1" applyAlignment="1">
      <alignment horizontal="left" vertical="center" wrapText="1" indent="1"/>
    </xf>
    <xf numFmtId="0" fontId="4" fillId="0" borderId="17" xfId="6" applyFont="1" applyBorder="1" applyAlignment="1">
      <alignment horizontal="left" vertical="center" wrapText="1" indent="1"/>
    </xf>
    <xf numFmtId="0" fontId="4" fillId="0" borderId="18" xfId="6" applyFont="1" applyBorder="1" applyAlignment="1">
      <alignment horizontal="left" vertical="center" wrapText="1" indent="1"/>
    </xf>
    <xf numFmtId="167" fontId="4" fillId="5" borderId="8" xfId="0" applyNumberFormat="1" applyFont="1" applyFill="1" applyBorder="1" applyAlignment="1" applyProtection="1">
      <alignment horizontal="center" vertical="center"/>
      <protection locked="0"/>
    </xf>
    <xf numFmtId="167" fontId="4" fillId="5" borderId="9" xfId="0" applyNumberFormat="1" applyFont="1" applyFill="1" applyBorder="1" applyAlignment="1" applyProtection="1">
      <alignment horizontal="center" vertical="center"/>
      <protection locked="0"/>
    </xf>
    <xf numFmtId="0" fontId="15" fillId="0" borderId="24" xfId="3" applyFont="1" applyBorder="1" applyAlignment="1" applyProtection="1">
      <alignment horizontal="left" vertical="center" indent="1"/>
      <protection hidden="1"/>
    </xf>
    <xf numFmtId="0" fontId="4" fillId="5" borderId="8" xfId="0" applyFont="1" applyFill="1" applyBorder="1" applyAlignment="1" applyProtection="1">
      <alignment horizontal="center" vertical="center"/>
      <protection locked="0"/>
    </xf>
    <xf numFmtId="0" fontId="4" fillId="5" borderId="9" xfId="0" applyFont="1" applyFill="1" applyBorder="1" applyAlignment="1" applyProtection="1">
      <alignment horizontal="center" vertical="center"/>
      <protection locked="0"/>
    </xf>
    <xf numFmtId="0" fontId="7" fillId="7" borderId="5" xfId="6" applyFont="1" applyFill="1" applyBorder="1" applyAlignment="1" applyProtection="1">
      <alignment horizontal="left" vertical="center" indent="1"/>
      <protection hidden="1"/>
    </xf>
    <xf numFmtId="0" fontId="7" fillId="7" borderId="6" xfId="6" applyFont="1" applyFill="1" applyBorder="1" applyAlignment="1" applyProtection="1">
      <alignment horizontal="left" vertical="center" indent="1"/>
      <protection hidden="1"/>
    </xf>
    <xf numFmtId="0" fontId="0" fillId="7" borderId="12" xfId="0" applyFill="1" applyBorder="1" applyAlignment="1">
      <alignment horizontal="left" vertical="center" indent="1"/>
    </xf>
    <xf numFmtId="0" fontId="0" fillId="7" borderId="6" xfId="0" applyFill="1" applyBorder="1" applyAlignment="1">
      <alignment horizontal="left" vertical="center" indent="1"/>
    </xf>
    <xf numFmtId="0" fontId="7" fillId="3" borderId="5" xfId="6" applyFont="1" applyFill="1" applyBorder="1" applyAlignment="1" applyProtection="1">
      <alignment horizontal="left" vertical="center" indent="1"/>
      <protection hidden="1"/>
    </xf>
    <xf numFmtId="0" fontId="0" fillId="0" borderId="6" xfId="0" applyBorder="1" applyAlignment="1">
      <alignment horizontal="left" vertical="center"/>
    </xf>
    <xf numFmtId="0" fontId="7" fillId="4" borderId="5" xfId="6" applyFont="1" applyFill="1" applyBorder="1" applyAlignment="1" applyProtection="1">
      <alignment horizontal="left" vertical="center" indent="1"/>
      <protection hidden="1"/>
    </xf>
    <xf numFmtId="0" fontId="0" fillId="4" borderId="12" xfId="0" applyFill="1" applyBorder="1" applyAlignment="1">
      <alignment horizontal="left" vertical="center"/>
    </xf>
    <xf numFmtId="0" fontId="0" fillId="4" borderId="6" xfId="0" applyFill="1" applyBorder="1" applyAlignment="1">
      <alignment horizontal="left" vertical="center"/>
    </xf>
    <xf numFmtId="0" fontId="4" fillId="8" borderId="8" xfId="0" applyFont="1" applyFill="1" applyBorder="1" applyAlignment="1" applyProtection="1">
      <alignment horizontal="center" vertical="center" wrapText="1"/>
      <protection hidden="1"/>
    </xf>
    <xf numFmtId="0" fontId="4" fillId="8" borderId="7" xfId="0" applyFont="1" applyFill="1" applyBorder="1" applyAlignment="1" applyProtection="1">
      <alignment horizontal="center" vertical="center" wrapText="1"/>
      <protection hidden="1"/>
    </xf>
    <xf numFmtId="0" fontId="4" fillId="8" borderId="9" xfId="0" applyFont="1" applyFill="1" applyBorder="1" applyAlignment="1" applyProtection="1">
      <alignment horizontal="center" vertical="center" wrapText="1"/>
      <protection hidden="1"/>
    </xf>
    <xf numFmtId="0" fontId="4" fillId="8" borderId="8" xfId="6" applyFont="1" applyFill="1" applyBorder="1" applyAlignment="1" applyProtection="1">
      <alignment horizontal="center" vertical="center" wrapText="1"/>
      <protection hidden="1"/>
    </xf>
    <xf numFmtId="0" fontId="4" fillId="8" borderId="9" xfId="6" applyFont="1" applyFill="1" applyBorder="1" applyAlignment="1" applyProtection="1">
      <alignment horizontal="center" vertical="center" wrapText="1"/>
      <protection hidden="1"/>
    </xf>
    <xf numFmtId="0" fontId="4" fillId="4" borderId="15" xfId="6" applyNumberFormat="1" applyFont="1" applyFill="1" applyBorder="1" applyAlignment="1" applyProtection="1">
      <alignment horizontal="center" vertical="center" wrapText="1"/>
      <protection hidden="1"/>
    </xf>
    <xf numFmtId="0" fontId="4" fillId="4" borderId="16" xfId="6" applyNumberFormat="1" applyFont="1" applyFill="1" applyBorder="1" applyAlignment="1" applyProtection="1">
      <alignment horizontal="center" vertical="center" wrapText="1"/>
      <protection hidden="1"/>
    </xf>
    <xf numFmtId="0" fontId="4" fillId="4" borderId="17" xfId="6" applyNumberFormat="1" applyFont="1" applyFill="1" applyBorder="1" applyAlignment="1" applyProtection="1">
      <alignment horizontal="center" vertical="center" wrapText="1"/>
      <protection hidden="1"/>
    </xf>
    <xf numFmtId="0" fontId="4" fillId="4" borderId="18" xfId="6" applyNumberFormat="1" applyFont="1" applyFill="1" applyBorder="1" applyAlignment="1" applyProtection="1">
      <alignment horizontal="center" vertical="center" wrapText="1"/>
      <protection hidden="1"/>
    </xf>
    <xf numFmtId="0" fontId="0" fillId="8" borderId="9" xfId="0" applyFill="1" applyBorder="1" applyAlignment="1">
      <alignment horizontal="center" vertical="center" wrapText="1"/>
    </xf>
    <xf numFmtId="3" fontId="4" fillId="5" borderId="8" xfId="6" applyNumberFormat="1" applyFont="1" applyFill="1" applyBorder="1" applyAlignment="1" applyProtection="1">
      <alignment horizontal="center" vertical="center"/>
      <protection locked="0"/>
    </xf>
    <xf numFmtId="3" fontId="4" fillId="5" borderId="7" xfId="6" applyNumberFormat="1" applyFont="1" applyFill="1" applyBorder="1" applyAlignment="1" applyProtection="1">
      <alignment horizontal="center" vertical="center"/>
      <protection locked="0"/>
    </xf>
    <xf numFmtId="3" fontId="4" fillId="5" borderId="9" xfId="6" applyNumberFormat="1" applyFont="1" applyFill="1" applyBorder="1" applyAlignment="1" applyProtection="1">
      <alignment horizontal="center" vertical="center"/>
      <protection locked="0"/>
    </xf>
    <xf numFmtId="3" fontId="4" fillId="4" borderId="5" xfId="6" applyNumberFormat="1" applyFont="1" applyFill="1" applyBorder="1" applyAlignment="1" applyProtection="1">
      <alignment horizontal="left" vertical="center" indent="1"/>
      <protection hidden="1"/>
    </xf>
    <xf numFmtId="0" fontId="4" fillId="4" borderId="6" xfId="6" applyFont="1" applyFill="1" applyBorder="1" applyAlignment="1" applyProtection="1">
      <alignment horizontal="left" vertical="center" indent="1"/>
      <protection hidden="1"/>
    </xf>
    <xf numFmtId="49" fontId="8" fillId="4" borderId="5" xfId="6" applyNumberFormat="1" applyFont="1" applyFill="1" applyBorder="1" applyAlignment="1" applyProtection="1">
      <alignment horizontal="left" vertical="center" indent="1"/>
      <protection hidden="1"/>
    </xf>
    <xf numFmtId="49" fontId="4" fillId="4" borderId="8" xfId="6" applyNumberFormat="1" applyFont="1" applyFill="1" applyBorder="1" applyAlignment="1" applyProtection="1">
      <alignment horizontal="left" vertical="center" indent="1"/>
      <protection hidden="1"/>
    </xf>
    <xf numFmtId="0" fontId="0" fillId="0" borderId="9" xfId="0" applyBorder="1" applyAlignment="1" applyProtection="1">
      <alignment horizontal="left" vertical="center" indent="1"/>
      <protection hidden="1"/>
    </xf>
    <xf numFmtId="3" fontId="4" fillId="4" borderId="7" xfId="6" applyNumberFormat="1" applyFont="1" applyFill="1" applyBorder="1" applyAlignment="1" applyProtection="1">
      <alignment horizontal="center" vertical="center" wrapText="1"/>
      <protection hidden="1"/>
    </xf>
    <xf numFmtId="3" fontId="4" fillId="4" borderId="9" xfId="6" applyNumberFormat="1" applyFont="1" applyFill="1" applyBorder="1" applyAlignment="1" applyProtection="1">
      <alignment horizontal="center" vertical="center" wrapText="1"/>
      <protection hidden="1"/>
    </xf>
    <xf numFmtId="3" fontId="4" fillId="4" borderId="8" xfId="6" applyNumberFormat="1" applyFont="1" applyFill="1" applyBorder="1" applyAlignment="1" applyProtection="1">
      <alignment horizontal="center" vertical="center" wrapText="1"/>
      <protection hidden="1"/>
    </xf>
    <xf numFmtId="0" fontId="4" fillId="4" borderId="8" xfId="0" applyFont="1" applyFill="1" applyBorder="1" applyAlignment="1" applyProtection="1">
      <alignment horizontal="left" vertical="center" wrapText="1" indent="1"/>
      <protection hidden="1"/>
    </xf>
    <xf numFmtId="0" fontId="4" fillId="4" borderId="9" xfId="0" applyFont="1" applyFill="1" applyBorder="1" applyAlignment="1" applyProtection="1">
      <alignment horizontal="left" vertical="center" wrapText="1" indent="1"/>
      <protection hidden="1"/>
    </xf>
    <xf numFmtId="0" fontId="4" fillId="4" borderId="8" xfId="0" applyFont="1" applyFill="1" applyBorder="1" applyAlignment="1" applyProtection="1">
      <alignment horizontal="center" vertical="center" wrapText="1"/>
      <protection hidden="1"/>
    </xf>
    <xf numFmtId="0" fontId="4" fillId="4" borderId="9" xfId="0" applyFont="1" applyFill="1" applyBorder="1" applyAlignment="1" applyProtection="1">
      <alignment horizontal="center" vertical="center" wrapText="1"/>
      <protection hidden="1"/>
    </xf>
    <xf numFmtId="0" fontId="8" fillId="4" borderId="8" xfId="0" applyFont="1" applyFill="1" applyBorder="1" applyAlignment="1" applyProtection="1">
      <alignment horizontal="left" vertical="center" wrapText="1" indent="1"/>
      <protection hidden="1"/>
    </xf>
    <xf numFmtId="0" fontId="8" fillId="4" borderId="9" xfId="0" applyFont="1" applyFill="1" applyBorder="1" applyAlignment="1" applyProtection="1">
      <alignment horizontal="left" vertical="center" wrapText="1" indent="1"/>
      <protection hidden="1"/>
    </xf>
    <xf numFmtId="0" fontId="7" fillId="3" borderId="5" xfId="6" applyFont="1" applyFill="1" applyBorder="1" applyAlignment="1" applyProtection="1">
      <alignment horizontal="left" vertical="center" wrapText="1" indent="1"/>
      <protection hidden="1"/>
    </xf>
    <xf numFmtId="0" fontId="0" fillId="0" borderId="12" xfId="0" applyBorder="1" applyAlignment="1">
      <alignment horizontal="left" vertical="center" wrapText="1" indent="1"/>
    </xf>
    <xf numFmtId="0" fontId="0" fillId="0" borderId="6" xfId="0" applyBorder="1" applyAlignment="1">
      <alignment horizontal="left" vertical="center" wrapText="1" indent="1"/>
    </xf>
    <xf numFmtId="0" fontId="7" fillId="3" borderId="12" xfId="6" applyFont="1" applyFill="1" applyBorder="1" applyAlignment="1" applyProtection="1">
      <alignment horizontal="left" vertical="center" wrapText="1" indent="1"/>
      <protection hidden="1"/>
    </xf>
    <xf numFmtId="0" fontId="11" fillId="0" borderId="0" xfId="6" applyFont="1" applyBorder="1" applyAlignment="1" applyProtection="1">
      <alignment horizontal="left" wrapText="1"/>
      <protection hidden="1"/>
    </xf>
    <xf numFmtId="0" fontId="0" fillId="0" borderId="0" xfId="0" applyAlignment="1">
      <alignment horizontal="left" wrapText="1"/>
    </xf>
    <xf numFmtId="0" fontId="0" fillId="0" borderId="20" xfId="0" applyBorder="1" applyAlignment="1">
      <alignment horizontal="left" wrapText="1"/>
    </xf>
    <xf numFmtId="0" fontId="8" fillId="4" borderId="8" xfId="5" applyFont="1" applyFill="1" applyBorder="1" applyAlignment="1" applyProtection="1">
      <alignment horizontal="left" vertical="center" wrapText="1" indent="1"/>
      <protection hidden="1"/>
    </xf>
    <xf numFmtId="0" fontId="8" fillId="4" borderId="9" xfId="5" applyFont="1" applyFill="1" applyBorder="1" applyAlignment="1" applyProtection="1">
      <alignment horizontal="left" vertical="center" wrapText="1" indent="1"/>
      <protection hidden="1"/>
    </xf>
    <xf numFmtId="0" fontId="8" fillId="4" borderId="8" xfId="6" applyFont="1" applyFill="1" applyBorder="1" applyAlignment="1" applyProtection="1">
      <alignment horizontal="left" vertical="center" wrapText="1" indent="1"/>
      <protection hidden="1"/>
    </xf>
    <xf numFmtId="0" fontId="8" fillId="0" borderId="9" xfId="0" applyFont="1" applyBorder="1" applyAlignment="1">
      <alignment horizontal="left" vertical="center" indent="1"/>
    </xf>
    <xf numFmtId="0" fontId="8" fillId="4" borderId="8" xfId="6" applyFont="1" applyFill="1" applyBorder="1" applyAlignment="1" applyProtection="1">
      <alignment horizontal="left" vertical="center" indent="1"/>
      <protection hidden="1"/>
    </xf>
    <xf numFmtId="0" fontId="8" fillId="3" borderId="8" xfId="17" applyFont="1" applyFill="1" applyBorder="1" applyAlignment="1" applyProtection="1">
      <alignment horizontal="left" vertical="center" wrapText="1" indent="1"/>
      <protection hidden="1"/>
    </xf>
    <xf numFmtId="0" fontId="8" fillId="3" borderId="9" xfId="17" applyFont="1" applyFill="1" applyBorder="1" applyAlignment="1" applyProtection="1">
      <alignment horizontal="left" vertical="center" wrapText="1" indent="1"/>
      <protection hidden="1"/>
    </xf>
  </cellXfs>
  <cellStyles count="1274">
    <cellStyle name="A4 Auto Format" xfId="10" xr:uid="{00000000-0005-0000-0000-000000000000}"/>
    <cellStyle name="A4 Auto Format 2" xfId="19" xr:uid="{00000000-0005-0000-0000-000001000000}"/>
    <cellStyle name="A4 Auto Format 2 2" xfId="20" xr:uid="{00000000-0005-0000-0000-000002000000}"/>
    <cellStyle name="A4 Auto Format 3" xfId="21" xr:uid="{00000000-0005-0000-0000-000003000000}"/>
    <cellStyle name="A4 Auto Format 3 2" xfId="22" xr:uid="{00000000-0005-0000-0000-000004000000}"/>
    <cellStyle name="A4 Auto Format 4" xfId="23" xr:uid="{00000000-0005-0000-0000-000005000000}"/>
    <cellStyle name="A4 Auto Format 5" xfId="24" xr:uid="{00000000-0005-0000-0000-000006000000}"/>
    <cellStyle name="A4 No Format" xfId="11" xr:uid="{00000000-0005-0000-0000-000007000000}"/>
    <cellStyle name="A4 No Format 2" xfId="25" xr:uid="{00000000-0005-0000-0000-000008000000}"/>
    <cellStyle name="A4 No Format 2 2" xfId="26" xr:uid="{00000000-0005-0000-0000-000009000000}"/>
    <cellStyle name="A4 No Format 3" xfId="27" xr:uid="{00000000-0005-0000-0000-00000A000000}"/>
    <cellStyle name="A4 No Format 3 2" xfId="28" xr:uid="{00000000-0005-0000-0000-00000B000000}"/>
    <cellStyle name="A4 No Format 4" xfId="29" xr:uid="{00000000-0005-0000-0000-00000C000000}"/>
    <cellStyle name="A4 No Format 5" xfId="30" xr:uid="{00000000-0005-0000-0000-00000D000000}"/>
    <cellStyle name="A4 Normal" xfId="12" xr:uid="{00000000-0005-0000-0000-00000E000000}"/>
    <cellStyle name="A4 Normal 2" xfId="31" xr:uid="{00000000-0005-0000-0000-00000F000000}"/>
    <cellStyle name="A4 Normal 2 2" xfId="32" xr:uid="{00000000-0005-0000-0000-000010000000}"/>
    <cellStyle name="A4 Normal 3" xfId="33" xr:uid="{00000000-0005-0000-0000-000011000000}"/>
    <cellStyle name="A4 Normal 3 2" xfId="34" xr:uid="{00000000-0005-0000-0000-000012000000}"/>
    <cellStyle name="A4 Normal 4" xfId="35" xr:uid="{00000000-0005-0000-0000-000013000000}"/>
    <cellStyle name="A4 Normal 5" xfId="36" xr:uid="{00000000-0005-0000-0000-000014000000}"/>
    <cellStyle name="AZ1" xfId="37" xr:uid="{00000000-0005-0000-0000-000015000000}"/>
    <cellStyle name="Euro" xfId="1" xr:uid="{00000000-0005-0000-0000-000016000000}"/>
    <cellStyle name="Euro 2" xfId="38" xr:uid="{00000000-0005-0000-0000-000017000000}"/>
    <cellStyle name="Euro 2 2" xfId="39" xr:uid="{00000000-0005-0000-0000-000018000000}"/>
    <cellStyle name="Euro 2 3" xfId="40" xr:uid="{00000000-0005-0000-0000-000019000000}"/>
    <cellStyle name="Euro 3" xfId="41" xr:uid="{00000000-0005-0000-0000-00001A000000}"/>
    <cellStyle name="Euro 4" xfId="42" xr:uid="{00000000-0005-0000-0000-00001B000000}"/>
    <cellStyle name="Euro 5" xfId="43" xr:uid="{00000000-0005-0000-0000-00001C000000}"/>
    <cellStyle name="Hyperlink 2" xfId="44" xr:uid="{00000000-0005-0000-0000-00001D000000}"/>
    <cellStyle name="Hyperlink 3" xfId="45" xr:uid="{00000000-0005-0000-0000-00001E000000}"/>
    <cellStyle name="Komma 2" xfId="13" xr:uid="{00000000-0005-0000-0000-00001F000000}"/>
    <cellStyle name="Komma 2 2" xfId="47" xr:uid="{00000000-0005-0000-0000-000020000000}"/>
    <cellStyle name="Komma 2 2 2" xfId="48" xr:uid="{00000000-0005-0000-0000-000021000000}"/>
    <cellStyle name="Komma 2 3" xfId="49" xr:uid="{00000000-0005-0000-0000-000022000000}"/>
    <cellStyle name="Komma 2 4" xfId="50" xr:uid="{00000000-0005-0000-0000-000023000000}"/>
    <cellStyle name="Komma 2 5" xfId="51" xr:uid="{00000000-0005-0000-0000-000024000000}"/>
    <cellStyle name="Komma 2 6" xfId="52" xr:uid="{00000000-0005-0000-0000-000025000000}"/>
    <cellStyle name="Komma 2 7" xfId="46" xr:uid="{00000000-0005-0000-0000-000026000000}"/>
    <cellStyle name="Komma 2 8" xfId="790" xr:uid="{00000000-0005-0000-0000-000027000000}"/>
    <cellStyle name="Link" xfId="2" builtinId="8"/>
    <cellStyle name="Notiz 2" xfId="14" xr:uid="{00000000-0005-0000-0000-000029000000}"/>
    <cellStyle name="Notiz 2 2" xfId="54" xr:uid="{00000000-0005-0000-0000-00002A000000}"/>
    <cellStyle name="Notiz 2 3" xfId="55" xr:uid="{00000000-0005-0000-0000-00002B000000}"/>
    <cellStyle name="Notiz 2 4" xfId="56" xr:uid="{00000000-0005-0000-0000-00002C000000}"/>
    <cellStyle name="Notiz 2 5" xfId="57" xr:uid="{00000000-0005-0000-0000-00002D000000}"/>
    <cellStyle name="Notiz 2 6" xfId="53" xr:uid="{00000000-0005-0000-0000-00002E000000}"/>
    <cellStyle name="Notiz 2 7" xfId="791" xr:uid="{00000000-0005-0000-0000-00002F000000}"/>
    <cellStyle name="Prozent 2" xfId="15" xr:uid="{00000000-0005-0000-0000-000030000000}"/>
    <cellStyle name="Prozent 2 2" xfId="58" xr:uid="{00000000-0005-0000-0000-000031000000}"/>
    <cellStyle name="Standard" xfId="0" builtinId="0"/>
    <cellStyle name="Standard 2" xfId="6" xr:uid="{00000000-0005-0000-0000-000033000000}"/>
    <cellStyle name="Standard 2 2" xfId="7" xr:uid="{00000000-0005-0000-0000-000034000000}"/>
    <cellStyle name="Standard 2 2 2" xfId="59" xr:uid="{00000000-0005-0000-0000-000035000000}"/>
    <cellStyle name="Standard 2 2 2 2" xfId="16" xr:uid="{00000000-0005-0000-0000-000036000000}"/>
    <cellStyle name="Standard 2 2 3" xfId="60" xr:uid="{00000000-0005-0000-0000-000037000000}"/>
    <cellStyle name="Standard 2 2 4" xfId="61" xr:uid="{00000000-0005-0000-0000-000038000000}"/>
    <cellStyle name="Standard 2 2 5" xfId="62" xr:uid="{00000000-0005-0000-0000-000039000000}"/>
    <cellStyle name="Standard 2 3" xfId="63" xr:uid="{00000000-0005-0000-0000-00003A000000}"/>
    <cellStyle name="Standard 2 3 2" xfId="64" xr:uid="{00000000-0005-0000-0000-00003B000000}"/>
    <cellStyle name="Standard 2 3 3" xfId="65" xr:uid="{00000000-0005-0000-0000-00003C000000}"/>
    <cellStyle name="Standard 2 4" xfId="66" xr:uid="{00000000-0005-0000-0000-00003D000000}"/>
    <cellStyle name="Standard 2 5" xfId="67" xr:uid="{00000000-0005-0000-0000-00003E000000}"/>
    <cellStyle name="Standard 2 6" xfId="68" xr:uid="{00000000-0005-0000-0000-00003F000000}"/>
    <cellStyle name="Standard 3" xfId="8" xr:uid="{00000000-0005-0000-0000-000040000000}"/>
    <cellStyle name="Standard 3 10" xfId="69" xr:uid="{00000000-0005-0000-0000-000041000000}"/>
    <cellStyle name="Standard 3 10 2" xfId="70" xr:uid="{00000000-0005-0000-0000-000042000000}"/>
    <cellStyle name="Standard 3 10 2 2" xfId="71" xr:uid="{00000000-0005-0000-0000-000043000000}"/>
    <cellStyle name="Standard 3 10 2 2 2" xfId="1211" xr:uid="{00000000-0005-0000-0000-000044000000}"/>
    <cellStyle name="Standard 3 10 2 3" xfId="72" xr:uid="{00000000-0005-0000-0000-000045000000}"/>
    <cellStyle name="Standard 3 10 2 3 2" xfId="1104" xr:uid="{00000000-0005-0000-0000-000046000000}"/>
    <cellStyle name="Standard 3 10 2 4" xfId="73" xr:uid="{00000000-0005-0000-0000-000047000000}"/>
    <cellStyle name="Standard 3 10 2 5" xfId="900" xr:uid="{00000000-0005-0000-0000-000048000000}"/>
    <cellStyle name="Standard 3 10 3" xfId="74" xr:uid="{00000000-0005-0000-0000-000049000000}"/>
    <cellStyle name="Standard 3 10 3 2" xfId="75" xr:uid="{00000000-0005-0000-0000-00004A000000}"/>
    <cellStyle name="Standard 3 10 3 3" xfId="1036" xr:uid="{00000000-0005-0000-0000-00004B000000}"/>
    <cellStyle name="Standard 3 10 4" xfId="76" xr:uid="{00000000-0005-0000-0000-00004C000000}"/>
    <cellStyle name="Standard 3 10 4 2" xfId="1177" xr:uid="{00000000-0005-0000-0000-00004D000000}"/>
    <cellStyle name="Standard 3 10 5" xfId="77" xr:uid="{00000000-0005-0000-0000-00004E000000}"/>
    <cellStyle name="Standard 3 10 5 2" xfId="968" xr:uid="{00000000-0005-0000-0000-00004F000000}"/>
    <cellStyle name="Standard 3 10 6" xfId="78" xr:uid="{00000000-0005-0000-0000-000050000000}"/>
    <cellStyle name="Standard 3 10 7" xfId="832" xr:uid="{00000000-0005-0000-0000-000051000000}"/>
    <cellStyle name="Standard 3 11" xfId="79" xr:uid="{00000000-0005-0000-0000-000052000000}"/>
    <cellStyle name="Standard 3 11 2" xfId="80" xr:uid="{00000000-0005-0000-0000-000053000000}"/>
    <cellStyle name="Standard 3 11 2 2" xfId="81" xr:uid="{00000000-0005-0000-0000-000054000000}"/>
    <cellStyle name="Standard 3 11 2 3" xfId="1143" xr:uid="{00000000-0005-0000-0000-000055000000}"/>
    <cellStyle name="Standard 3 11 3" xfId="82" xr:uid="{00000000-0005-0000-0000-000056000000}"/>
    <cellStyle name="Standard 3 11 3 2" xfId="1070" xr:uid="{00000000-0005-0000-0000-000057000000}"/>
    <cellStyle name="Standard 3 11 4" xfId="83" xr:uid="{00000000-0005-0000-0000-000058000000}"/>
    <cellStyle name="Standard 3 11 5" xfId="866" xr:uid="{00000000-0005-0000-0000-000059000000}"/>
    <cellStyle name="Standard 3 12" xfId="84" xr:uid="{00000000-0005-0000-0000-00005A000000}"/>
    <cellStyle name="Standard 3 12 2" xfId="85" xr:uid="{00000000-0005-0000-0000-00005B000000}"/>
    <cellStyle name="Standard 3 12 2 2" xfId="86" xr:uid="{00000000-0005-0000-0000-00005C000000}"/>
    <cellStyle name="Standard 3 12 2 3" xfId="1002" xr:uid="{00000000-0005-0000-0000-00005D000000}"/>
    <cellStyle name="Standard 3 12 3" xfId="87" xr:uid="{00000000-0005-0000-0000-00005E000000}"/>
    <cellStyle name="Standard 3 12 4" xfId="798" xr:uid="{00000000-0005-0000-0000-00005F000000}"/>
    <cellStyle name="Standard 3 13" xfId="88" xr:uid="{00000000-0005-0000-0000-000060000000}"/>
    <cellStyle name="Standard 3 13 2" xfId="1138" xr:uid="{00000000-0005-0000-0000-000061000000}"/>
    <cellStyle name="Standard 3 14" xfId="89" xr:uid="{00000000-0005-0000-0000-000062000000}"/>
    <cellStyle name="Standard 3 14 2" xfId="934" xr:uid="{00000000-0005-0000-0000-000063000000}"/>
    <cellStyle name="Standard 3 2" xfId="90" xr:uid="{00000000-0005-0000-0000-000064000000}"/>
    <cellStyle name="Standard 3 2 10" xfId="91" xr:uid="{00000000-0005-0000-0000-000065000000}"/>
    <cellStyle name="Standard 3 2 10 2" xfId="935" xr:uid="{00000000-0005-0000-0000-000066000000}"/>
    <cellStyle name="Standard 3 2 11" xfId="92" xr:uid="{00000000-0005-0000-0000-000067000000}"/>
    <cellStyle name="Standard 3 2 12" xfId="799" xr:uid="{00000000-0005-0000-0000-000068000000}"/>
    <cellStyle name="Standard 3 2 2" xfId="93" xr:uid="{00000000-0005-0000-0000-000069000000}"/>
    <cellStyle name="Standard 3 2 2 10" xfId="94" xr:uid="{00000000-0005-0000-0000-00006A000000}"/>
    <cellStyle name="Standard 3 2 2 11" xfId="800" xr:uid="{00000000-0005-0000-0000-00006B000000}"/>
    <cellStyle name="Standard 3 2 2 2" xfId="95" xr:uid="{00000000-0005-0000-0000-00006C000000}"/>
    <cellStyle name="Standard 3 2 2 2 2" xfId="96" xr:uid="{00000000-0005-0000-0000-00006D000000}"/>
    <cellStyle name="Standard 3 2 2 2 2 2" xfId="97" xr:uid="{00000000-0005-0000-0000-00006E000000}"/>
    <cellStyle name="Standard 3 2 2 2 2 2 2" xfId="98" xr:uid="{00000000-0005-0000-0000-00006F000000}"/>
    <cellStyle name="Standard 3 2 2 2 2 2 2 2" xfId="99" xr:uid="{00000000-0005-0000-0000-000070000000}"/>
    <cellStyle name="Standard 3 2 2 2 2 2 2 2 2" xfId="1212" xr:uid="{00000000-0005-0000-0000-000071000000}"/>
    <cellStyle name="Standard 3 2 2 2 2 2 2 3" xfId="100" xr:uid="{00000000-0005-0000-0000-000072000000}"/>
    <cellStyle name="Standard 3 2 2 2 2 2 2 3 2" xfId="1128" xr:uid="{00000000-0005-0000-0000-000073000000}"/>
    <cellStyle name="Standard 3 2 2 2 2 2 2 4" xfId="101" xr:uid="{00000000-0005-0000-0000-000074000000}"/>
    <cellStyle name="Standard 3 2 2 2 2 2 2 5" xfId="924" xr:uid="{00000000-0005-0000-0000-000075000000}"/>
    <cellStyle name="Standard 3 2 2 2 2 2 3" xfId="102" xr:uid="{00000000-0005-0000-0000-000076000000}"/>
    <cellStyle name="Standard 3 2 2 2 2 2 3 2" xfId="103" xr:uid="{00000000-0005-0000-0000-000077000000}"/>
    <cellStyle name="Standard 3 2 2 2 2 2 3 3" xfId="1060" xr:uid="{00000000-0005-0000-0000-000078000000}"/>
    <cellStyle name="Standard 3 2 2 2 2 2 4" xfId="104" xr:uid="{00000000-0005-0000-0000-000079000000}"/>
    <cellStyle name="Standard 3 2 2 2 2 2 4 2" xfId="1201" xr:uid="{00000000-0005-0000-0000-00007A000000}"/>
    <cellStyle name="Standard 3 2 2 2 2 2 5" xfId="105" xr:uid="{00000000-0005-0000-0000-00007B000000}"/>
    <cellStyle name="Standard 3 2 2 2 2 2 5 2" xfId="992" xr:uid="{00000000-0005-0000-0000-00007C000000}"/>
    <cellStyle name="Standard 3 2 2 2 2 2 6" xfId="106" xr:uid="{00000000-0005-0000-0000-00007D000000}"/>
    <cellStyle name="Standard 3 2 2 2 2 2 7" xfId="856" xr:uid="{00000000-0005-0000-0000-00007E000000}"/>
    <cellStyle name="Standard 3 2 2 2 2 3" xfId="107" xr:uid="{00000000-0005-0000-0000-00007F000000}"/>
    <cellStyle name="Standard 3 2 2 2 2 3 2" xfId="108" xr:uid="{00000000-0005-0000-0000-000080000000}"/>
    <cellStyle name="Standard 3 2 2 2 2 3 2 2" xfId="1213" xr:uid="{00000000-0005-0000-0000-000081000000}"/>
    <cellStyle name="Standard 3 2 2 2 2 3 3" xfId="109" xr:uid="{00000000-0005-0000-0000-000082000000}"/>
    <cellStyle name="Standard 3 2 2 2 2 3 3 2" xfId="1094" xr:uid="{00000000-0005-0000-0000-000083000000}"/>
    <cellStyle name="Standard 3 2 2 2 2 3 4" xfId="110" xr:uid="{00000000-0005-0000-0000-000084000000}"/>
    <cellStyle name="Standard 3 2 2 2 2 3 5" xfId="890" xr:uid="{00000000-0005-0000-0000-000085000000}"/>
    <cellStyle name="Standard 3 2 2 2 2 4" xfId="111" xr:uid="{00000000-0005-0000-0000-000086000000}"/>
    <cellStyle name="Standard 3 2 2 2 2 4 2" xfId="112" xr:uid="{00000000-0005-0000-0000-000087000000}"/>
    <cellStyle name="Standard 3 2 2 2 2 4 3" xfId="1026" xr:uid="{00000000-0005-0000-0000-000088000000}"/>
    <cellStyle name="Standard 3 2 2 2 2 5" xfId="113" xr:uid="{00000000-0005-0000-0000-000089000000}"/>
    <cellStyle name="Standard 3 2 2 2 2 5 2" xfId="1167" xr:uid="{00000000-0005-0000-0000-00008A000000}"/>
    <cellStyle name="Standard 3 2 2 2 2 6" xfId="114" xr:uid="{00000000-0005-0000-0000-00008B000000}"/>
    <cellStyle name="Standard 3 2 2 2 2 6 2" xfId="958" xr:uid="{00000000-0005-0000-0000-00008C000000}"/>
    <cellStyle name="Standard 3 2 2 2 2 7" xfId="115" xr:uid="{00000000-0005-0000-0000-00008D000000}"/>
    <cellStyle name="Standard 3 2 2 2 2 8" xfId="822" xr:uid="{00000000-0005-0000-0000-00008E000000}"/>
    <cellStyle name="Standard 3 2 2 2 3" xfId="116" xr:uid="{00000000-0005-0000-0000-00008F000000}"/>
    <cellStyle name="Standard 3 2 2 2 3 2" xfId="117" xr:uid="{00000000-0005-0000-0000-000090000000}"/>
    <cellStyle name="Standard 3 2 2 2 3 2 2" xfId="118" xr:uid="{00000000-0005-0000-0000-000091000000}"/>
    <cellStyle name="Standard 3 2 2 2 3 2 2 2" xfId="1214" xr:uid="{00000000-0005-0000-0000-000092000000}"/>
    <cellStyle name="Standard 3 2 2 2 3 2 3" xfId="119" xr:uid="{00000000-0005-0000-0000-000093000000}"/>
    <cellStyle name="Standard 3 2 2 2 3 2 3 2" xfId="1111" xr:uid="{00000000-0005-0000-0000-000094000000}"/>
    <cellStyle name="Standard 3 2 2 2 3 2 4" xfId="120" xr:uid="{00000000-0005-0000-0000-000095000000}"/>
    <cellStyle name="Standard 3 2 2 2 3 2 5" xfId="907" xr:uid="{00000000-0005-0000-0000-000096000000}"/>
    <cellStyle name="Standard 3 2 2 2 3 3" xfId="121" xr:uid="{00000000-0005-0000-0000-000097000000}"/>
    <cellStyle name="Standard 3 2 2 2 3 3 2" xfId="122" xr:uid="{00000000-0005-0000-0000-000098000000}"/>
    <cellStyle name="Standard 3 2 2 2 3 3 3" xfId="1043" xr:uid="{00000000-0005-0000-0000-000099000000}"/>
    <cellStyle name="Standard 3 2 2 2 3 4" xfId="123" xr:uid="{00000000-0005-0000-0000-00009A000000}"/>
    <cellStyle name="Standard 3 2 2 2 3 4 2" xfId="1184" xr:uid="{00000000-0005-0000-0000-00009B000000}"/>
    <cellStyle name="Standard 3 2 2 2 3 5" xfId="124" xr:uid="{00000000-0005-0000-0000-00009C000000}"/>
    <cellStyle name="Standard 3 2 2 2 3 5 2" xfId="975" xr:uid="{00000000-0005-0000-0000-00009D000000}"/>
    <cellStyle name="Standard 3 2 2 2 3 6" xfId="125" xr:uid="{00000000-0005-0000-0000-00009E000000}"/>
    <cellStyle name="Standard 3 2 2 2 3 7" xfId="839" xr:uid="{00000000-0005-0000-0000-00009F000000}"/>
    <cellStyle name="Standard 3 2 2 2 4" xfId="126" xr:uid="{00000000-0005-0000-0000-0000A0000000}"/>
    <cellStyle name="Standard 3 2 2 2 4 2" xfId="127" xr:uid="{00000000-0005-0000-0000-0000A1000000}"/>
    <cellStyle name="Standard 3 2 2 2 4 2 2" xfId="1215" xr:uid="{00000000-0005-0000-0000-0000A2000000}"/>
    <cellStyle name="Standard 3 2 2 2 4 3" xfId="128" xr:uid="{00000000-0005-0000-0000-0000A3000000}"/>
    <cellStyle name="Standard 3 2 2 2 4 3 2" xfId="1077" xr:uid="{00000000-0005-0000-0000-0000A4000000}"/>
    <cellStyle name="Standard 3 2 2 2 4 4" xfId="129" xr:uid="{00000000-0005-0000-0000-0000A5000000}"/>
    <cellStyle name="Standard 3 2 2 2 4 5" xfId="873" xr:uid="{00000000-0005-0000-0000-0000A6000000}"/>
    <cellStyle name="Standard 3 2 2 2 5" xfId="130" xr:uid="{00000000-0005-0000-0000-0000A7000000}"/>
    <cellStyle name="Standard 3 2 2 2 5 2" xfId="131" xr:uid="{00000000-0005-0000-0000-0000A8000000}"/>
    <cellStyle name="Standard 3 2 2 2 5 3" xfId="1009" xr:uid="{00000000-0005-0000-0000-0000A9000000}"/>
    <cellStyle name="Standard 3 2 2 2 6" xfId="132" xr:uid="{00000000-0005-0000-0000-0000AA000000}"/>
    <cellStyle name="Standard 3 2 2 2 6 2" xfId="1150" xr:uid="{00000000-0005-0000-0000-0000AB000000}"/>
    <cellStyle name="Standard 3 2 2 2 7" xfId="133" xr:uid="{00000000-0005-0000-0000-0000AC000000}"/>
    <cellStyle name="Standard 3 2 2 2 7 2" xfId="941" xr:uid="{00000000-0005-0000-0000-0000AD000000}"/>
    <cellStyle name="Standard 3 2 2 2 8" xfId="134" xr:uid="{00000000-0005-0000-0000-0000AE000000}"/>
    <cellStyle name="Standard 3 2 2 2 9" xfId="805" xr:uid="{00000000-0005-0000-0000-0000AF000000}"/>
    <cellStyle name="Standard 3 2 2 3" xfId="135" xr:uid="{00000000-0005-0000-0000-0000B0000000}"/>
    <cellStyle name="Standard 3 2 2 3 2" xfId="136" xr:uid="{00000000-0005-0000-0000-0000B1000000}"/>
    <cellStyle name="Standard 3 2 2 3 2 2" xfId="137" xr:uid="{00000000-0005-0000-0000-0000B2000000}"/>
    <cellStyle name="Standard 3 2 2 3 2 2 2" xfId="138" xr:uid="{00000000-0005-0000-0000-0000B3000000}"/>
    <cellStyle name="Standard 3 2 2 3 2 2 2 2" xfId="139" xr:uid="{00000000-0005-0000-0000-0000B4000000}"/>
    <cellStyle name="Standard 3 2 2 3 2 2 2 2 2" xfId="1216" xr:uid="{00000000-0005-0000-0000-0000B5000000}"/>
    <cellStyle name="Standard 3 2 2 3 2 2 2 3" xfId="140" xr:uid="{00000000-0005-0000-0000-0000B6000000}"/>
    <cellStyle name="Standard 3 2 2 3 2 2 2 3 2" xfId="1133" xr:uid="{00000000-0005-0000-0000-0000B7000000}"/>
    <cellStyle name="Standard 3 2 2 3 2 2 2 4" xfId="141" xr:uid="{00000000-0005-0000-0000-0000B8000000}"/>
    <cellStyle name="Standard 3 2 2 3 2 2 2 5" xfId="929" xr:uid="{00000000-0005-0000-0000-0000B9000000}"/>
    <cellStyle name="Standard 3 2 2 3 2 2 3" xfId="142" xr:uid="{00000000-0005-0000-0000-0000BA000000}"/>
    <cellStyle name="Standard 3 2 2 3 2 2 3 2" xfId="143" xr:uid="{00000000-0005-0000-0000-0000BB000000}"/>
    <cellStyle name="Standard 3 2 2 3 2 2 3 3" xfId="1065" xr:uid="{00000000-0005-0000-0000-0000BC000000}"/>
    <cellStyle name="Standard 3 2 2 3 2 2 4" xfId="144" xr:uid="{00000000-0005-0000-0000-0000BD000000}"/>
    <cellStyle name="Standard 3 2 2 3 2 2 4 2" xfId="1206" xr:uid="{00000000-0005-0000-0000-0000BE000000}"/>
    <cellStyle name="Standard 3 2 2 3 2 2 5" xfId="145" xr:uid="{00000000-0005-0000-0000-0000BF000000}"/>
    <cellStyle name="Standard 3 2 2 3 2 2 5 2" xfId="997" xr:uid="{00000000-0005-0000-0000-0000C0000000}"/>
    <cellStyle name="Standard 3 2 2 3 2 2 6" xfId="146" xr:uid="{00000000-0005-0000-0000-0000C1000000}"/>
    <cellStyle name="Standard 3 2 2 3 2 2 7" xfId="861" xr:uid="{00000000-0005-0000-0000-0000C2000000}"/>
    <cellStyle name="Standard 3 2 2 3 2 3" xfId="147" xr:uid="{00000000-0005-0000-0000-0000C3000000}"/>
    <cellStyle name="Standard 3 2 2 3 2 3 2" xfId="148" xr:uid="{00000000-0005-0000-0000-0000C4000000}"/>
    <cellStyle name="Standard 3 2 2 3 2 3 2 2" xfId="1217" xr:uid="{00000000-0005-0000-0000-0000C5000000}"/>
    <cellStyle name="Standard 3 2 2 3 2 3 3" xfId="149" xr:uid="{00000000-0005-0000-0000-0000C6000000}"/>
    <cellStyle name="Standard 3 2 2 3 2 3 3 2" xfId="1099" xr:uid="{00000000-0005-0000-0000-0000C7000000}"/>
    <cellStyle name="Standard 3 2 2 3 2 3 4" xfId="150" xr:uid="{00000000-0005-0000-0000-0000C8000000}"/>
    <cellStyle name="Standard 3 2 2 3 2 3 5" xfId="895" xr:uid="{00000000-0005-0000-0000-0000C9000000}"/>
    <cellStyle name="Standard 3 2 2 3 2 4" xfId="151" xr:uid="{00000000-0005-0000-0000-0000CA000000}"/>
    <cellStyle name="Standard 3 2 2 3 2 4 2" xfId="152" xr:uid="{00000000-0005-0000-0000-0000CB000000}"/>
    <cellStyle name="Standard 3 2 2 3 2 4 3" xfId="1031" xr:uid="{00000000-0005-0000-0000-0000CC000000}"/>
    <cellStyle name="Standard 3 2 2 3 2 5" xfId="153" xr:uid="{00000000-0005-0000-0000-0000CD000000}"/>
    <cellStyle name="Standard 3 2 2 3 2 5 2" xfId="1172" xr:uid="{00000000-0005-0000-0000-0000CE000000}"/>
    <cellStyle name="Standard 3 2 2 3 2 6" xfId="154" xr:uid="{00000000-0005-0000-0000-0000CF000000}"/>
    <cellStyle name="Standard 3 2 2 3 2 6 2" xfId="963" xr:uid="{00000000-0005-0000-0000-0000D0000000}"/>
    <cellStyle name="Standard 3 2 2 3 2 7" xfId="155" xr:uid="{00000000-0005-0000-0000-0000D1000000}"/>
    <cellStyle name="Standard 3 2 2 3 2 8" xfId="827" xr:uid="{00000000-0005-0000-0000-0000D2000000}"/>
    <cellStyle name="Standard 3 2 2 3 3" xfId="156" xr:uid="{00000000-0005-0000-0000-0000D3000000}"/>
    <cellStyle name="Standard 3 2 2 3 3 2" xfId="157" xr:uid="{00000000-0005-0000-0000-0000D4000000}"/>
    <cellStyle name="Standard 3 2 2 3 3 2 2" xfId="158" xr:uid="{00000000-0005-0000-0000-0000D5000000}"/>
    <cellStyle name="Standard 3 2 2 3 3 2 2 2" xfId="1218" xr:uid="{00000000-0005-0000-0000-0000D6000000}"/>
    <cellStyle name="Standard 3 2 2 3 3 2 3" xfId="159" xr:uid="{00000000-0005-0000-0000-0000D7000000}"/>
    <cellStyle name="Standard 3 2 2 3 3 2 3 2" xfId="1116" xr:uid="{00000000-0005-0000-0000-0000D8000000}"/>
    <cellStyle name="Standard 3 2 2 3 3 2 4" xfId="160" xr:uid="{00000000-0005-0000-0000-0000D9000000}"/>
    <cellStyle name="Standard 3 2 2 3 3 2 5" xfId="912" xr:uid="{00000000-0005-0000-0000-0000DA000000}"/>
    <cellStyle name="Standard 3 2 2 3 3 3" xfId="161" xr:uid="{00000000-0005-0000-0000-0000DB000000}"/>
    <cellStyle name="Standard 3 2 2 3 3 3 2" xfId="162" xr:uid="{00000000-0005-0000-0000-0000DC000000}"/>
    <cellStyle name="Standard 3 2 2 3 3 3 3" xfId="1048" xr:uid="{00000000-0005-0000-0000-0000DD000000}"/>
    <cellStyle name="Standard 3 2 2 3 3 4" xfId="163" xr:uid="{00000000-0005-0000-0000-0000DE000000}"/>
    <cellStyle name="Standard 3 2 2 3 3 4 2" xfId="1189" xr:uid="{00000000-0005-0000-0000-0000DF000000}"/>
    <cellStyle name="Standard 3 2 2 3 3 5" xfId="164" xr:uid="{00000000-0005-0000-0000-0000E0000000}"/>
    <cellStyle name="Standard 3 2 2 3 3 5 2" xfId="980" xr:uid="{00000000-0005-0000-0000-0000E1000000}"/>
    <cellStyle name="Standard 3 2 2 3 3 6" xfId="165" xr:uid="{00000000-0005-0000-0000-0000E2000000}"/>
    <cellStyle name="Standard 3 2 2 3 3 7" xfId="844" xr:uid="{00000000-0005-0000-0000-0000E3000000}"/>
    <cellStyle name="Standard 3 2 2 3 4" xfId="166" xr:uid="{00000000-0005-0000-0000-0000E4000000}"/>
    <cellStyle name="Standard 3 2 2 3 4 2" xfId="167" xr:uid="{00000000-0005-0000-0000-0000E5000000}"/>
    <cellStyle name="Standard 3 2 2 3 4 2 2" xfId="1219" xr:uid="{00000000-0005-0000-0000-0000E6000000}"/>
    <cellStyle name="Standard 3 2 2 3 4 3" xfId="168" xr:uid="{00000000-0005-0000-0000-0000E7000000}"/>
    <cellStyle name="Standard 3 2 2 3 4 3 2" xfId="1082" xr:uid="{00000000-0005-0000-0000-0000E8000000}"/>
    <cellStyle name="Standard 3 2 2 3 4 4" xfId="169" xr:uid="{00000000-0005-0000-0000-0000E9000000}"/>
    <cellStyle name="Standard 3 2 2 3 4 5" xfId="878" xr:uid="{00000000-0005-0000-0000-0000EA000000}"/>
    <cellStyle name="Standard 3 2 2 3 5" xfId="170" xr:uid="{00000000-0005-0000-0000-0000EB000000}"/>
    <cellStyle name="Standard 3 2 2 3 5 2" xfId="171" xr:uid="{00000000-0005-0000-0000-0000EC000000}"/>
    <cellStyle name="Standard 3 2 2 3 5 3" xfId="1014" xr:uid="{00000000-0005-0000-0000-0000ED000000}"/>
    <cellStyle name="Standard 3 2 2 3 6" xfId="172" xr:uid="{00000000-0005-0000-0000-0000EE000000}"/>
    <cellStyle name="Standard 3 2 2 3 6 2" xfId="1155" xr:uid="{00000000-0005-0000-0000-0000EF000000}"/>
    <cellStyle name="Standard 3 2 2 3 7" xfId="173" xr:uid="{00000000-0005-0000-0000-0000F0000000}"/>
    <cellStyle name="Standard 3 2 2 3 7 2" xfId="946" xr:uid="{00000000-0005-0000-0000-0000F1000000}"/>
    <cellStyle name="Standard 3 2 2 3 8" xfId="174" xr:uid="{00000000-0005-0000-0000-0000F2000000}"/>
    <cellStyle name="Standard 3 2 2 3 9" xfId="810" xr:uid="{00000000-0005-0000-0000-0000F3000000}"/>
    <cellStyle name="Standard 3 2 2 4" xfId="175" xr:uid="{00000000-0005-0000-0000-0000F4000000}"/>
    <cellStyle name="Standard 3 2 2 4 2" xfId="176" xr:uid="{00000000-0005-0000-0000-0000F5000000}"/>
    <cellStyle name="Standard 3 2 2 4 2 2" xfId="177" xr:uid="{00000000-0005-0000-0000-0000F6000000}"/>
    <cellStyle name="Standard 3 2 2 4 2 2 2" xfId="178" xr:uid="{00000000-0005-0000-0000-0000F7000000}"/>
    <cellStyle name="Standard 3 2 2 4 2 2 2 2" xfId="1220" xr:uid="{00000000-0005-0000-0000-0000F8000000}"/>
    <cellStyle name="Standard 3 2 2 4 2 2 3" xfId="179" xr:uid="{00000000-0005-0000-0000-0000F9000000}"/>
    <cellStyle name="Standard 3 2 2 4 2 2 3 2" xfId="1123" xr:uid="{00000000-0005-0000-0000-0000FA000000}"/>
    <cellStyle name="Standard 3 2 2 4 2 2 4" xfId="180" xr:uid="{00000000-0005-0000-0000-0000FB000000}"/>
    <cellStyle name="Standard 3 2 2 4 2 2 5" xfId="919" xr:uid="{00000000-0005-0000-0000-0000FC000000}"/>
    <cellStyle name="Standard 3 2 2 4 2 3" xfId="181" xr:uid="{00000000-0005-0000-0000-0000FD000000}"/>
    <cellStyle name="Standard 3 2 2 4 2 3 2" xfId="182" xr:uid="{00000000-0005-0000-0000-0000FE000000}"/>
    <cellStyle name="Standard 3 2 2 4 2 3 3" xfId="1055" xr:uid="{00000000-0005-0000-0000-0000FF000000}"/>
    <cellStyle name="Standard 3 2 2 4 2 4" xfId="183" xr:uid="{00000000-0005-0000-0000-000000010000}"/>
    <cellStyle name="Standard 3 2 2 4 2 4 2" xfId="1196" xr:uid="{00000000-0005-0000-0000-000001010000}"/>
    <cellStyle name="Standard 3 2 2 4 2 5" xfId="184" xr:uid="{00000000-0005-0000-0000-000002010000}"/>
    <cellStyle name="Standard 3 2 2 4 2 5 2" xfId="987" xr:uid="{00000000-0005-0000-0000-000003010000}"/>
    <cellStyle name="Standard 3 2 2 4 2 6" xfId="185" xr:uid="{00000000-0005-0000-0000-000004010000}"/>
    <cellStyle name="Standard 3 2 2 4 2 7" xfId="851" xr:uid="{00000000-0005-0000-0000-000005010000}"/>
    <cellStyle name="Standard 3 2 2 4 3" xfId="186" xr:uid="{00000000-0005-0000-0000-000006010000}"/>
    <cellStyle name="Standard 3 2 2 4 3 2" xfId="187" xr:uid="{00000000-0005-0000-0000-000007010000}"/>
    <cellStyle name="Standard 3 2 2 4 3 2 2" xfId="1221" xr:uid="{00000000-0005-0000-0000-000008010000}"/>
    <cellStyle name="Standard 3 2 2 4 3 3" xfId="188" xr:uid="{00000000-0005-0000-0000-000009010000}"/>
    <cellStyle name="Standard 3 2 2 4 3 3 2" xfId="1089" xr:uid="{00000000-0005-0000-0000-00000A010000}"/>
    <cellStyle name="Standard 3 2 2 4 3 4" xfId="189" xr:uid="{00000000-0005-0000-0000-00000B010000}"/>
    <cellStyle name="Standard 3 2 2 4 3 5" xfId="885" xr:uid="{00000000-0005-0000-0000-00000C010000}"/>
    <cellStyle name="Standard 3 2 2 4 4" xfId="190" xr:uid="{00000000-0005-0000-0000-00000D010000}"/>
    <cellStyle name="Standard 3 2 2 4 4 2" xfId="191" xr:uid="{00000000-0005-0000-0000-00000E010000}"/>
    <cellStyle name="Standard 3 2 2 4 4 3" xfId="1021" xr:uid="{00000000-0005-0000-0000-00000F010000}"/>
    <cellStyle name="Standard 3 2 2 4 5" xfId="192" xr:uid="{00000000-0005-0000-0000-000010010000}"/>
    <cellStyle name="Standard 3 2 2 4 5 2" xfId="1162" xr:uid="{00000000-0005-0000-0000-000011010000}"/>
    <cellStyle name="Standard 3 2 2 4 6" xfId="193" xr:uid="{00000000-0005-0000-0000-000012010000}"/>
    <cellStyle name="Standard 3 2 2 4 6 2" xfId="953" xr:uid="{00000000-0005-0000-0000-000013010000}"/>
    <cellStyle name="Standard 3 2 2 4 7" xfId="194" xr:uid="{00000000-0005-0000-0000-000014010000}"/>
    <cellStyle name="Standard 3 2 2 4 8" xfId="817" xr:uid="{00000000-0005-0000-0000-000015010000}"/>
    <cellStyle name="Standard 3 2 2 5" xfId="195" xr:uid="{00000000-0005-0000-0000-000016010000}"/>
    <cellStyle name="Standard 3 2 2 5 2" xfId="196" xr:uid="{00000000-0005-0000-0000-000017010000}"/>
    <cellStyle name="Standard 3 2 2 5 2 2" xfId="197" xr:uid="{00000000-0005-0000-0000-000018010000}"/>
    <cellStyle name="Standard 3 2 2 5 2 2 2" xfId="1222" xr:uid="{00000000-0005-0000-0000-000019010000}"/>
    <cellStyle name="Standard 3 2 2 5 2 3" xfId="198" xr:uid="{00000000-0005-0000-0000-00001A010000}"/>
    <cellStyle name="Standard 3 2 2 5 2 3 2" xfId="1106" xr:uid="{00000000-0005-0000-0000-00001B010000}"/>
    <cellStyle name="Standard 3 2 2 5 2 4" xfId="199" xr:uid="{00000000-0005-0000-0000-00001C010000}"/>
    <cellStyle name="Standard 3 2 2 5 2 5" xfId="902" xr:uid="{00000000-0005-0000-0000-00001D010000}"/>
    <cellStyle name="Standard 3 2 2 5 3" xfId="200" xr:uid="{00000000-0005-0000-0000-00001E010000}"/>
    <cellStyle name="Standard 3 2 2 5 3 2" xfId="201" xr:uid="{00000000-0005-0000-0000-00001F010000}"/>
    <cellStyle name="Standard 3 2 2 5 3 3" xfId="1038" xr:uid="{00000000-0005-0000-0000-000020010000}"/>
    <cellStyle name="Standard 3 2 2 5 4" xfId="202" xr:uid="{00000000-0005-0000-0000-000021010000}"/>
    <cellStyle name="Standard 3 2 2 5 4 2" xfId="1179" xr:uid="{00000000-0005-0000-0000-000022010000}"/>
    <cellStyle name="Standard 3 2 2 5 5" xfId="203" xr:uid="{00000000-0005-0000-0000-000023010000}"/>
    <cellStyle name="Standard 3 2 2 5 5 2" xfId="970" xr:uid="{00000000-0005-0000-0000-000024010000}"/>
    <cellStyle name="Standard 3 2 2 5 6" xfId="204" xr:uid="{00000000-0005-0000-0000-000025010000}"/>
    <cellStyle name="Standard 3 2 2 5 7" xfId="834" xr:uid="{00000000-0005-0000-0000-000026010000}"/>
    <cellStyle name="Standard 3 2 2 6" xfId="205" xr:uid="{00000000-0005-0000-0000-000027010000}"/>
    <cellStyle name="Standard 3 2 2 6 2" xfId="206" xr:uid="{00000000-0005-0000-0000-000028010000}"/>
    <cellStyle name="Standard 3 2 2 6 2 2" xfId="207" xr:uid="{00000000-0005-0000-0000-000029010000}"/>
    <cellStyle name="Standard 3 2 2 6 2 3" xfId="1145" xr:uid="{00000000-0005-0000-0000-00002A010000}"/>
    <cellStyle name="Standard 3 2 2 6 3" xfId="208" xr:uid="{00000000-0005-0000-0000-00002B010000}"/>
    <cellStyle name="Standard 3 2 2 6 3 2" xfId="1072" xr:uid="{00000000-0005-0000-0000-00002C010000}"/>
    <cellStyle name="Standard 3 2 2 6 4" xfId="209" xr:uid="{00000000-0005-0000-0000-00002D010000}"/>
    <cellStyle name="Standard 3 2 2 6 5" xfId="868" xr:uid="{00000000-0005-0000-0000-00002E010000}"/>
    <cellStyle name="Standard 3 2 2 7" xfId="210" xr:uid="{00000000-0005-0000-0000-00002F010000}"/>
    <cellStyle name="Standard 3 2 2 7 2" xfId="211" xr:uid="{00000000-0005-0000-0000-000030010000}"/>
    <cellStyle name="Standard 3 2 2 7 3" xfId="1004" xr:uid="{00000000-0005-0000-0000-000031010000}"/>
    <cellStyle name="Standard 3 2 2 8" xfId="212" xr:uid="{00000000-0005-0000-0000-000032010000}"/>
    <cellStyle name="Standard 3 2 2 8 2" xfId="1140" xr:uid="{00000000-0005-0000-0000-000033010000}"/>
    <cellStyle name="Standard 3 2 2 9" xfId="213" xr:uid="{00000000-0005-0000-0000-000034010000}"/>
    <cellStyle name="Standard 3 2 2 9 2" xfId="936" xr:uid="{00000000-0005-0000-0000-000035010000}"/>
    <cellStyle name="Standard 3 2 3" xfId="214" xr:uid="{00000000-0005-0000-0000-000036010000}"/>
    <cellStyle name="Standard 3 2 3 2" xfId="215" xr:uid="{00000000-0005-0000-0000-000037010000}"/>
    <cellStyle name="Standard 3 2 3 2 2" xfId="216" xr:uid="{00000000-0005-0000-0000-000038010000}"/>
    <cellStyle name="Standard 3 2 3 2 2 2" xfId="217" xr:uid="{00000000-0005-0000-0000-000039010000}"/>
    <cellStyle name="Standard 3 2 3 2 2 2 2" xfId="218" xr:uid="{00000000-0005-0000-0000-00003A010000}"/>
    <cellStyle name="Standard 3 2 3 2 2 2 2 2" xfId="1223" xr:uid="{00000000-0005-0000-0000-00003B010000}"/>
    <cellStyle name="Standard 3 2 3 2 2 2 3" xfId="219" xr:uid="{00000000-0005-0000-0000-00003C010000}"/>
    <cellStyle name="Standard 3 2 3 2 2 2 3 2" xfId="1127" xr:uid="{00000000-0005-0000-0000-00003D010000}"/>
    <cellStyle name="Standard 3 2 3 2 2 2 4" xfId="220" xr:uid="{00000000-0005-0000-0000-00003E010000}"/>
    <cellStyle name="Standard 3 2 3 2 2 2 5" xfId="923" xr:uid="{00000000-0005-0000-0000-00003F010000}"/>
    <cellStyle name="Standard 3 2 3 2 2 3" xfId="221" xr:uid="{00000000-0005-0000-0000-000040010000}"/>
    <cellStyle name="Standard 3 2 3 2 2 3 2" xfId="222" xr:uid="{00000000-0005-0000-0000-000041010000}"/>
    <cellStyle name="Standard 3 2 3 2 2 3 3" xfId="1059" xr:uid="{00000000-0005-0000-0000-000042010000}"/>
    <cellStyle name="Standard 3 2 3 2 2 4" xfId="223" xr:uid="{00000000-0005-0000-0000-000043010000}"/>
    <cellStyle name="Standard 3 2 3 2 2 4 2" xfId="1200" xr:uid="{00000000-0005-0000-0000-000044010000}"/>
    <cellStyle name="Standard 3 2 3 2 2 5" xfId="224" xr:uid="{00000000-0005-0000-0000-000045010000}"/>
    <cellStyle name="Standard 3 2 3 2 2 5 2" xfId="991" xr:uid="{00000000-0005-0000-0000-000046010000}"/>
    <cellStyle name="Standard 3 2 3 2 2 6" xfId="225" xr:uid="{00000000-0005-0000-0000-000047010000}"/>
    <cellStyle name="Standard 3 2 3 2 2 7" xfId="855" xr:uid="{00000000-0005-0000-0000-000048010000}"/>
    <cellStyle name="Standard 3 2 3 2 3" xfId="226" xr:uid="{00000000-0005-0000-0000-000049010000}"/>
    <cellStyle name="Standard 3 2 3 2 3 2" xfId="227" xr:uid="{00000000-0005-0000-0000-00004A010000}"/>
    <cellStyle name="Standard 3 2 3 2 3 2 2" xfId="1224" xr:uid="{00000000-0005-0000-0000-00004B010000}"/>
    <cellStyle name="Standard 3 2 3 2 3 3" xfId="228" xr:uid="{00000000-0005-0000-0000-00004C010000}"/>
    <cellStyle name="Standard 3 2 3 2 3 3 2" xfId="1093" xr:uid="{00000000-0005-0000-0000-00004D010000}"/>
    <cellStyle name="Standard 3 2 3 2 3 4" xfId="229" xr:uid="{00000000-0005-0000-0000-00004E010000}"/>
    <cellStyle name="Standard 3 2 3 2 3 5" xfId="889" xr:uid="{00000000-0005-0000-0000-00004F010000}"/>
    <cellStyle name="Standard 3 2 3 2 4" xfId="230" xr:uid="{00000000-0005-0000-0000-000050010000}"/>
    <cellStyle name="Standard 3 2 3 2 4 2" xfId="231" xr:uid="{00000000-0005-0000-0000-000051010000}"/>
    <cellStyle name="Standard 3 2 3 2 4 3" xfId="1025" xr:uid="{00000000-0005-0000-0000-000052010000}"/>
    <cellStyle name="Standard 3 2 3 2 5" xfId="232" xr:uid="{00000000-0005-0000-0000-000053010000}"/>
    <cellStyle name="Standard 3 2 3 2 5 2" xfId="1166" xr:uid="{00000000-0005-0000-0000-000054010000}"/>
    <cellStyle name="Standard 3 2 3 2 6" xfId="233" xr:uid="{00000000-0005-0000-0000-000055010000}"/>
    <cellStyle name="Standard 3 2 3 2 6 2" xfId="957" xr:uid="{00000000-0005-0000-0000-000056010000}"/>
    <cellStyle name="Standard 3 2 3 2 7" xfId="234" xr:uid="{00000000-0005-0000-0000-000057010000}"/>
    <cellStyle name="Standard 3 2 3 2 8" xfId="821" xr:uid="{00000000-0005-0000-0000-000058010000}"/>
    <cellStyle name="Standard 3 2 3 3" xfId="235" xr:uid="{00000000-0005-0000-0000-000059010000}"/>
    <cellStyle name="Standard 3 2 3 3 2" xfId="236" xr:uid="{00000000-0005-0000-0000-00005A010000}"/>
    <cellStyle name="Standard 3 2 3 3 2 2" xfId="237" xr:uid="{00000000-0005-0000-0000-00005B010000}"/>
    <cellStyle name="Standard 3 2 3 3 2 2 2" xfId="1225" xr:uid="{00000000-0005-0000-0000-00005C010000}"/>
    <cellStyle name="Standard 3 2 3 3 2 3" xfId="238" xr:uid="{00000000-0005-0000-0000-00005D010000}"/>
    <cellStyle name="Standard 3 2 3 3 2 3 2" xfId="1110" xr:uid="{00000000-0005-0000-0000-00005E010000}"/>
    <cellStyle name="Standard 3 2 3 3 2 4" xfId="239" xr:uid="{00000000-0005-0000-0000-00005F010000}"/>
    <cellStyle name="Standard 3 2 3 3 2 5" xfId="906" xr:uid="{00000000-0005-0000-0000-000060010000}"/>
    <cellStyle name="Standard 3 2 3 3 3" xfId="240" xr:uid="{00000000-0005-0000-0000-000061010000}"/>
    <cellStyle name="Standard 3 2 3 3 3 2" xfId="241" xr:uid="{00000000-0005-0000-0000-000062010000}"/>
    <cellStyle name="Standard 3 2 3 3 3 3" xfId="1042" xr:uid="{00000000-0005-0000-0000-000063010000}"/>
    <cellStyle name="Standard 3 2 3 3 4" xfId="242" xr:uid="{00000000-0005-0000-0000-000064010000}"/>
    <cellStyle name="Standard 3 2 3 3 4 2" xfId="1183" xr:uid="{00000000-0005-0000-0000-000065010000}"/>
    <cellStyle name="Standard 3 2 3 3 5" xfId="243" xr:uid="{00000000-0005-0000-0000-000066010000}"/>
    <cellStyle name="Standard 3 2 3 3 5 2" xfId="974" xr:uid="{00000000-0005-0000-0000-000067010000}"/>
    <cellStyle name="Standard 3 2 3 3 6" xfId="244" xr:uid="{00000000-0005-0000-0000-000068010000}"/>
    <cellStyle name="Standard 3 2 3 3 7" xfId="838" xr:uid="{00000000-0005-0000-0000-000069010000}"/>
    <cellStyle name="Standard 3 2 3 4" xfId="245" xr:uid="{00000000-0005-0000-0000-00006A010000}"/>
    <cellStyle name="Standard 3 2 3 4 2" xfId="246" xr:uid="{00000000-0005-0000-0000-00006B010000}"/>
    <cellStyle name="Standard 3 2 3 4 2 2" xfId="1226" xr:uid="{00000000-0005-0000-0000-00006C010000}"/>
    <cellStyle name="Standard 3 2 3 4 3" xfId="247" xr:uid="{00000000-0005-0000-0000-00006D010000}"/>
    <cellStyle name="Standard 3 2 3 4 3 2" xfId="1076" xr:uid="{00000000-0005-0000-0000-00006E010000}"/>
    <cellStyle name="Standard 3 2 3 4 4" xfId="248" xr:uid="{00000000-0005-0000-0000-00006F010000}"/>
    <cellStyle name="Standard 3 2 3 4 5" xfId="872" xr:uid="{00000000-0005-0000-0000-000070010000}"/>
    <cellStyle name="Standard 3 2 3 5" xfId="249" xr:uid="{00000000-0005-0000-0000-000071010000}"/>
    <cellStyle name="Standard 3 2 3 5 2" xfId="250" xr:uid="{00000000-0005-0000-0000-000072010000}"/>
    <cellStyle name="Standard 3 2 3 5 3" xfId="1008" xr:uid="{00000000-0005-0000-0000-000073010000}"/>
    <cellStyle name="Standard 3 2 3 6" xfId="251" xr:uid="{00000000-0005-0000-0000-000074010000}"/>
    <cellStyle name="Standard 3 2 3 6 2" xfId="1149" xr:uid="{00000000-0005-0000-0000-000075010000}"/>
    <cellStyle name="Standard 3 2 3 7" xfId="252" xr:uid="{00000000-0005-0000-0000-000076010000}"/>
    <cellStyle name="Standard 3 2 3 7 2" xfId="940" xr:uid="{00000000-0005-0000-0000-000077010000}"/>
    <cellStyle name="Standard 3 2 3 8" xfId="253" xr:uid="{00000000-0005-0000-0000-000078010000}"/>
    <cellStyle name="Standard 3 2 3 9" xfId="804" xr:uid="{00000000-0005-0000-0000-000079010000}"/>
    <cellStyle name="Standard 3 2 4" xfId="254" xr:uid="{00000000-0005-0000-0000-00007A010000}"/>
    <cellStyle name="Standard 3 2 4 2" xfId="255" xr:uid="{00000000-0005-0000-0000-00007B010000}"/>
    <cellStyle name="Standard 3 2 4 2 2" xfId="256" xr:uid="{00000000-0005-0000-0000-00007C010000}"/>
    <cellStyle name="Standard 3 2 4 2 2 2" xfId="257" xr:uid="{00000000-0005-0000-0000-00007D010000}"/>
    <cellStyle name="Standard 3 2 4 2 2 2 2" xfId="258" xr:uid="{00000000-0005-0000-0000-00007E010000}"/>
    <cellStyle name="Standard 3 2 4 2 2 2 2 2" xfId="1227" xr:uid="{00000000-0005-0000-0000-00007F010000}"/>
    <cellStyle name="Standard 3 2 4 2 2 2 3" xfId="259" xr:uid="{00000000-0005-0000-0000-000080010000}"/>
    <cellStyle name="Standard 3 2 4 2 2 2 3 2" xfId="1132" xr:uid="{00000000-0005-0000-0000-000081010000}"/>
    <cellStyle name="Standard 3 2 4 2 2 2 4" xfId="260" xr:uid="{00000000-0005-0000-0000-000082010000}"/>
    <cellStyle name="Standard 3 2 4 2 2 2 5" xfId="928" xr:uid="{00000000-0005-0000-0000-000083010000}"/>
    <cellStyle name="Standard 3 2 4 2 2 3" xfId="261" xr:uid="{00000000-0005-0000-0000-000084010000}"/>
    <cellStyle name="Standard 3 2 4 2 2 3 2" xfId="262" xr:uid="{00000000-0005-0000-0000-000085010000}"/>
    <cellStyle name="Standard 3 2 4 2 2 3 3" xfId="1064" xr:uid="{00000000-0005-0000-0000-000086010000}"/>
    <cellStyle name="Standard 3 2 4 2 2 4" xfId="263" xr:uid="{00000000-0005-0000-0000-000087010000}"/>
    <cellStyle name="Standard 3 2 4 2 2 4 2" xfId="1205" xr:uid="{00000000-0005-0000-0000-000088010000}"/>
    <cellStyle name="Standard 3 2 4 2 2 5" xfId="264" xr:uid="{00000000-0005-0000-0000-000089010000}"/>
    <cellStyle name="Standard 3 2 4 2 2 5 2" xfId="996" xr:uid="{00000000-0005-0000-0000-00008A010000}"/>
    <cellStyle name="Standard 3 2 4 2 2 6" xfId="265" xr:uid="{00000000-0005-0000-0000-00008B010000}"/>
    <cellStyle name="Standard 3 2 4 2 2 7" xfId="860" xr:uid="{00000000-0005-0000-0000-00008C010000}"/>
    <cellStyle name="Standard 3 2 4 2 3" xfId="266" xr:uid="{00000000-0005-0000-0000-00008D010000}"/>
    <cellStyle name="Standard 3 2 4 2 3 2" xfId="267" xr:uid="{00000000-0005-0000-0000-00008E010000}"/>
    <cellStyle name="Standard 3 2 4 2 3 2 2" xfId="1228" xr:uid="{00000000-0005-0000-0000-00008F010000}"/>
    <cellStyle name="Standard 3 2 4 2 3 3" xfId="268" xr:uid="{00000000-0005-0000-0000-000090010000}"/>
    <cellStyle name="Standard 3 2 4 2 3 3 2" xfId="1098" xr:uid="{00000000-0005-0000-0000-000091010000}"/>
    <cellStyle name="Standard 3 2 4 2 3 4" xfId="269" xr:uid="{00000000-0005-0000-0000-000092010000}"/>
    <cellStyle name="Standard 3 2 4 2 3 5" xfId="894" xr:uid="{00000000-0005-0000-0000-000093010000}"/>
    <cellStyle name="Standard 3 2 4 2 4" xfId="270" xr:uid="{00000000-0005-0000-0000-000094010000}"/>
    <cellStyle name="Standard 3 2 4 2 4 2" xfId="271" xr:uid="{00000000-0005-0000-0000-000095010000}"/>
    <cellStyle name="Standard 3 2 4 2 4 3" xfId="1030" xr:uid="{00000000-0005-0000-0000-000096010000}"/>
    <cellStyle name="Standard 3 2 4 2 5" xfId="272" xr:uid="{00000000-0005-0000-0000-000097010000}"/>
    <cellStyle name="Standard 3 2 4 2 5 2" xfId="1171" xr:uid="{00000000-0005-0000-0000-000098010000}"/>
    <cellStyle name="Standard 3 2 4 2 6" xfId="273" xr:uid="{00000000-0005-0000-0000-000099010000}"/>
    <cellStyle name="Standard 3 2 4 2 6 2" xfId="962" xr:uid="{00000000-0005-0000-0000-00009A010000}"/>
    <cellStyle name="Standard 3 2 4 2 7" xfId="274" xr:uid="{00000000-0005-0000-0000-00009B010000}"/>
    <cellStyle name="Standard 3 2 4 2 8" xfId="826" xr:uid="{00000000-0005-0000-0000-00009C010000}"/>
    <cellStyle name="Standard 3 2 4 3" xfId="275" xr:uid="{00000000-0005-0000-0000-00009D010000}"/>
    <cellStyle name="Standard 3 2 4 3 2" xfId="276" xr:uid="{00000000-0005-0000-0000-00009E010000}"/>
    <cellStyle name="Standard 3 2 4 3 2 2" xfId="277" xr:uid="{00000000-0005-0000-0000-00009F010000}"/>
    <cellStyle name="Standard 3 2 4 3 2 2 2" xfId="1229" xr:uid="{00000000-0005-0000-0000-0000A0010000}"/>
    <cellStyle name="Standard 3 2 4 3 2 3" xfId="278" xr:uid="{00000000-0005-0000-0000-0000A1010000}"/>
    <cellStyle name="Standard 3 2 4 3 2 3 2" xfId="1115" xr:uid="{00000000-0005-0000-0000-0000A2010000}"/>
    <cellStyle name="Standard 3 2 4 3 2 4" xfId="279" xr:uid="{00000000-0005-0000-0000-0000A3010000}"/>
    <cellStyle name="Standard 3 2 4 3 2 5" xfId="911" xr:uid="{00000000-0005-0000-0000-0000A4010000}"/>
    <cellStyle name="Standard 3 2 4 3 3" xfId="280" xr:uid="{00000000-0005-0000-0000-0000A5010000}"/>
    <cellStyle name="Standard 3 2 4 3 3 2" xfId="281" xr:uid="{00000000-0005-0000-0000-0000A6010000}"/>
    <cellStyle name="Standard 3 2 4 3 3 3" xfId="1047" xr:uid="{00000000-0005-0000-0000-0000A7010000}"/>
    <cellStyle name="Standard 3 2 4 3 4" xfId="282" xr:uid="{00000000-0005-0000-0000-0000A8010000}"/>
    <cellStyle name="Standard 3 2 4 3 4 2" xfId="1188" xr:uid="{00000000-0005-0000-0000-0000A9010000}"/>
    <cellStyle name="Standard 3 2 4 3 5" xfId="283" xr:uid="{00000000-0005-0000-0000-0000AA010000}"/>
    <cellStyle name="Standard 3 2 4 3 5 2" xfId="979" xr:uid="{00000000-0005-0000-0000-0000AB010000}"/>
    <cellStyle name="Standard 3 2 4 3 6" xfId="284" xr:uid="{00000000-0005-0000-0000-0000AC010000}"/>
    <cellStyle name="Standard 3 2 4 3 7" xfId="843" xr:uid="{00000000-0005-0000-0000-0000AD010000}"/>
    <cellStyle name="Standard 3 2 4 4" xfId="285" xr:uid="{00000000-0005-0000-0000-0000AE010000}"/>
    <cellStyle name="Standard 3 2 4 4 2" xfId="286" xr:uid="{00000000-0005-0000-0000-0000AF010000}"/>
    <cellStyle name="Standard 3 2 4 4 2 2" xfId="1230" xr:uid="{00000000-0005-0000-0000-0000B0010000}"/>
    <cellStyle name="Standard 3 2 4 4 3" xfId="287" xr:uid="{00000000-0005-0000-0000-0000B1010000}"/>
    <cellStyle name="Standard 3 2 4 4 3 2" xfId="1081" xr:uid="{00000000-0005-0000-0000-0000B2010000}"/>
    <cellStyle name="Standard 3 2 4 4 4" xfId="288" xr:uid="{00000000-0005-0000-0000-0000B3010000}"/>
    <cellStyle name="Standard 3 2 4 4 5" xfId="877" xr:uid="{00000000-0005-0000-0000-0000B4010000}"/>
    <cellStyle name="Standard 3 2 4 5" xfId="289" xr:uid="{00000000-0005-0000-0000-0000B5010000}"/>
    <cellStyle name="Standard 3 2 4 5 2" xfId="290" xr:uid="{00000000-0005-0000-0000-0000B6010000}"/>
    <cellStyle name="Standard 3 2 4 5 3" xfId="1013" xr:uid="{00000000-0005-0000-0000-0000B7010000}"/>
    <cellStyle name="Standard 3 2 4 6" xfId="291" xr:uid="{00000000-0005-0000-0000-0000B8010000}"/>
    <cellStyle name="Standard 3 2 4 6 2" xfId="1154" xr:uid="{00000000-0005-0000-0000-0000B9010000}"/>
    <cellStyle name="Standard 3 2 4 7" xfId="292" xr:uid="{00000000-0005-0000-0000-0000BA010000}"/>
    <cellStyle name="Standard 3 2 4 7 2" xfId="945" xr:uid="{00000000-0005-0000-0000-0000BB010000}"/>
    <cellStyle name="Standard 3 2 4 8" xfId="293" xr:uid="{00000000-0005-0000-0000-0000BC010000}"/>
    <cellStyle name="Standard 3 2 4 9" xfId="809" xr:uid="{00000000-0005-0000-0000-0000BD010000}"/>
    <cellStyle name="Standard 3 2 5" xfId="294" xr:uid="{00000000-0005-0000-0000-0000BE010000}"/>
    <cellStyle name="Standard 3 2 5 2" xfId="295" xr:uid="{00000000-0005-0000-0000-0000BF010000}"/>
    <cellStyle name="Standard 3 2 5 2 2" xfId="296" xr:uid="{00000000-0005-0000-0000-0000C0010000}"/>
    <cellStyle name="Standard 3 2 5 2 2 2" xfId="297" xr:uid="{00000000-0005-0000-0000-0000C1010000}"/>
    <cellStyle name="Standard 3 2 5 2 2 2 2" xfId="1231" xr:uid="{00000000-0005-0000-0000-0000C2010000}"/>
    <cellStyle name="Standard 3 2 5 2 2 3" xfId="298" xr:uid="{00000000-0005-0000-0000-0000C3010000}"/>
    <cellStyle name="Standard 3 2 5 2 2 3 2" xfId="1122" xr:uid="{00000000-0005-0000-0000-0000C4010000}"/>
    <cellStyle name="Standard 3 2 5 2 2 4" xfId="299" xr:uid="{00000000-0005-0000-0000-0000C5010000}"/>
    <cellStyle name="Standard 3 2 5 2 2 5" xfId="918" xr:uid="{00000000-0005-0000-0000-0000C6010000}"/>
    <cellStyle name="Standard 3 2 5 2 3" xfId="300" xr:uid="{00000000-0005-0000-0000-0000C7010000}"/>
    <cellStyle name="Standard 3 2 5 2 3 2" xfId="301" xr:uid="{00000000-0005-0000-0000-0000C8010000}"/>
    <cellStyle name="Standard 3 2 5 2 3 3" xfId="1054" xr:uid="{00000000-0005-0000-0000-0000C9010000}"/>
    <cellStyle name="Standard 3 2 5 2 4" xfId="302" xr:uid="{00000000-0005-0000-0000-0000CA010000}"/>
    <cellStyle name="Standard 3 2 5 2 4 2" xfId="1195" xr:uid="{00000000-0005-0000-0000-0000CB010000}"/>
    <cellStyle name="Standard 3 2 5 2 5" xfId="303" xr:uid="{00000000-0005-0000-0000-0000CC010000}"/>
    <cellStyle name="Standard 3 2 5 2 5 2" xfId="986" xr:uid="{00000000-0005-0000-0000-0000CD010000}"/>
    <cellStyle name="Standard 3 2 5 2 6" xfId="304" xr:uid="{00000000-0005-0000-0000-0000CE010000}"/>
    <cellStyle name="Standard 3 2 5 2 7" xfId="850" xr:uid="{00000000-0005-0000-0000-0000CF010000}"/>
    <cellStyle name="Standard 3 2 5 3" xfId="305" xr:uid="{00000000-0005-0000-0000-0000D0010000}"/>
    <cellStyle name="Standard 3 2 5 3 2" xfId="306" xr:uid="{00000000-0005-0000-0000-0000D1010000}"/>
    <cellStyle name="Standard 3 2 5 3 2 2" xfId="1232" xr:uid="{00000000-0005-0000-0000-0000D2010000}"/>
    <cellStyle name="Standard 3 2 5 3 3" xfId="307" xr:uid="{00000000-0005-0000-0000-0000D3010000}"/>
    <cellStyle name="Standard 3 2 5 3 3 2" xfId="1088" xr:uid="{00000000-0005-0000-0000-0000D4010000}"/>
    <cellStyle name="Standard 3 2 5 3 4" xfId="308" xr:uid="{00000000-0005-0000-0000-0000D5010000}"/>
    <cellStyle name="Standard 3 2 5 3 5" xfId="884" xr:uid="{00000000-0005-0000-0000-0000D6010000}"/>
    <cellStyle name="Standard 3 2 5 4" xfId="309" xr:uid="{00000000-0005-0000-0000-0000D7010000}"/>
    <cellStyle name="Standard 3 2 5 4 2" xfId="310" xr:uid="{00000000-0005-0000-0000-0000D8010000}"/>
    <cellStyle name="Standard 3 2 5 4 3" xfId="1020" xr:uid="{00000000-0005-0000-0000-0000D9010000}"/>
    <cellStyle name="Standard 3 2 5 5" xfId="311" xr:uid="{00000000-0005-0000-0000-0000DA010000}"/>
    <cellStyle name="Standard 3 2 5 5 2" xfId="1161" xr:uid="{00000000-0005-0000-0000-0000DB010000}"/>
    <cellStyle name="Standard 3 2 5 6" xfId="312" xr:uid="{00000000-0005-0000-0000-0000DC010000}"/>
    <cellStyle name="Standard 3 2 5 6 2" xfId="952" xr:uid="{00000000-0005-0000-0000-0000DD010000}"/>
    <cellStyle name="Standard 3 2 5 7" xfId="313" xr:uid="{00000000-0005-0000-0000-0000DE010000}"/>
    <cellStyle name="Standard 3 2 5 8" xfId="816" xr:uid="{00000000-0005-0000-0000-0000DF010000}"/>
    <cellStyle name="Standard 3 2 6" xfId="314" xr:uid="{00000000-0005-0000-0000-0000E0010000}"/>
    <cellStyle name="Standard 3 2 6 2" xfId="315" xr:uid="{00000000-0005-0000-0000-0000E1010000}"/>
    <cellStyle name="Standard 3 2 6 2 2" xfId="316" xr:uid="{00000000-0005-0000-0000-0000E2010000}"/>
    <cellStyle name="Standard 3 2 6 2 2 2" xfId="1233" xr:uid="{00000000-0005-0000-0000-0000E3010000}"/>
    <cellStyle name="Standard 3 2 6 2 3" xfId="317" xr:uid="{00000000-0005-0000-0000-0000E4010000}"/>
    <cellStyle name="Standard 3 2 6 2 3 2" xfId="1105" xr:uid="{00000000-0005-0000-0000-0000E5010000}"/>
    <cellStyle name="Standard 3 2 6 2 4" xfId="318" xr:uid="{00000000-0005-0000-0000-0000E6010000}"/>
    <cellStyle name="Standard 3 2 6 2 5" xfId="901" xr:uid="{00000000-0005-0000-0000-0000E7010000}"/>
    <cellStyle name="Standard 3 2 6 3" xfId="319" xr:uid="{00000000-0005-0000-0000-0000E8010000}"/>
    <cellStyle name="Standard 3 2 6 3 2" xfId="320" xr:uid="{00000000-0005-0000-0000-0000E9010000}"/>
    <cellStyle name="Standard 3 2 6 3 3" xfId="1037" xr:uid="{00000000-0005-0000-0000-0000EA010000}"/>
    <cellStyle name="Standard 3 2 6 4" xfId="321" xr:uid="{00000000-0005-0000-0000-0000EB010000}"/>
    <cellStyle name="Standard 3 2 6 4 2" xfId="1178" xr:uid="{00000000-0005-0000-0000-0000EC010000}"/>
    <cellStyle name="Standard 3 2 6 5" xfId="322" xr:uid="{00000000-0005-0000-0000-0000ED010000}"/>
    <cellStyle name="Standard 3 2 6 5 2" xfId="969" xr:uid="{00000000-0005-0000-0000-0000EE010000}"/>
    <cellStyle name="Standard 3 2 6 6" xfId="323" xr:uid="{00000000-0005-0000-0000-0000EF010000}"/>
    <cellStyle name="Standard 3 2 6 7" xfId="833" xr:uid="{00000000-0005-0000-0000-0000F0010000}"/>
    <cellStyle name="Standard 3 2 7" xfId="324" xr:uid="{00000000-0005-0000-0000-0000F1010000}"/>
    <cellStyle name="Standard 3 2 7 2" xfId="325" xr:uid="{00000000-0005-0000-0000-0000F2010000}"/>
    <cellStyle name="Standard 3 2 7 2 2" xfId="326" xr:uid="{00000000-0005-0000-0000-0000F3010000}"/>
    <cellStyle name="Standard 3 2 7 2 3" xfId="1144" xr:uid="{00000000-0005-0000-0000-0000F4010000}"/>
    <cellStyle name="Standard 3 2 7 3" xfId="327" xr:uid="{00000000-0005-0000-0000-0000F5010000}"/>
    <cellStyle name="Standard 3 2 7 3 2" xfId="1071" xr:uid="{00000000-0005-0000-0000-0000F6010000}"/>
    <cellStyle name="Standard 3 2 7 4" xfId="328" xr:uid="{00000000-0005-0000-0000-0000F7010000}"/>
    <cellStyle name="Standard 3 2 7 5" xfId="867" xr:uid="{00000000-0005-0000-0000-0000F8010000}"/>
    <cellStyle name="Standard 3 2 8" xfId="329" xr:uid="{00000000-0005-0000-0000-0000F9010000}"/>
    <cellStyle name="Standard 3 2 8 2" xfId="330" xr:uid="{00000000-0005-0000-0000-0000FA010000}"/>
    <cellStyle name="Standard 3 2 8 3" xfId="1003" xr:uid="{00000000-0005-0000-0000-0000FB010000}"/>
    <cellStyle name="Standard 3 2 9" xfId="331" xr:uid="{00000000-0005-0000-0000-0000FC010000}"/>
    <cellStyle name="Standard 3 2 9 2" xfId="1139" xr:uid="{00000000-0005-0000-0000-0000FD010000}"/>
    <cellStyle name="Standard 3 3" xfId="332" xr:uid="{00000000-0005-0000-0000-0000FE010000}"/>
    <cellStyle name="Standard 3 3 10" xfId="333" xr:uid="{00000000-0005-0000-0000-0000FF010000}"/>
    <cellStyle name="Standard 3 3 11" xfId="801" xr:uid="{00000000-0005-0000-0000-000000020000}"/>
    <cellStyle name="Standard 3 3 2" xfId="334" xr:uid="{00000000-0005-0000-0000-000001020000}"/>
    <cellStyle name="Standard 3 3 2 2" xfId="335" xr:uid="{00000000-0005-0000-0000-000002020000}"/>
    <cellStyle name="Standard 3 3 2 2 2" xfId="336" xr:uid="{00000000-0005-0000-0000-000003020000}"/>
    <cellStyle name="Standard 3 3 2 2 2 2" xfId="337" xr:uid="{00000000-0005-0000-0000-000004020000}"/>
    <cellStyle name="Standard 3 3 2 2 2 2 2" xfId="338" xr:uid="{00000000-0005-0000-0000-000005020000}"/>
    <cellStyle name="Standard 3 3 2 2 2 2 2 2" xfId="1234" xr:uid="{00000000-0005-0000-0000-000006020000}"/>
    <cellStyle name="Standard 3 3 2 2 2 2 3" xfId="339" xr:uid="{00000000-0005-0000-0000-000007020000}"/>
    <cellStyle name="Standard 3 3 2 2 2 2 3 2" xfId="1129" xr:uid="{00000000-0005-0000-0000-000008020000}"/>
    <cellStyle name="Standard 3 3 2 2 2 2 4" xfId="340" xr:uid="{00000000-0005-0000-0000-000009020000}"/>
    <cellStyle name="Standard 3 3 2 2 2 2 5" xfId="925" xr:uid="{00000000-0005-0000-0000-00000A020000}"/>
    <cellStyle name="Standard 3 3 2 2 2 3" xfId="341" xr:uid="{00000000-0005-0000-0000-00000B020000}"/>
    <cellStyle name="Standard 3 3 2 2 2 3 2" xfId="342" xr:uid="{00000000-0005-0000-0000-00000C020000}"/>
    <cellStyle name="Standard 3 3 2 2 2 3 3" xfId="1061" xr:uid="{00000000-0005-0000-0000-00000D020000}"/>
    <cellStyle name="Standard 3 3 2 2 2 4" xfId="343" xr:uid="{00000000-0005-0000-0000-00000E020000}"/>
    <cellStyle name="Standard 3 3 2 2 2 4 2" xfId="1202" xr:uid="{00000000-0005-0000-0000-00000F020000}"/>
    <cellStyle name="Standard 3 3 2 2 2 5" xfId="344" xr:uid="{00000000-0005-0000-0000-000010020000}"/>
    <cellStyle name="Standard 3 3 2 2 2 5 2" xfId="993" xr:uid="{00000000-0005-0000-0000-000011020000}"/>
    <cellStyle name="Standard 3 3 2 2 2 6" xfId="345" xr:uid="{00000000-0005-0000-0000-000012020000}"/>
    <cellStyle name="Standard 3 3 2 2 2 7" xfId="857" xr:uid="{00000000-0005-0000-0000-000013020000}"/>
    <cellStyle name="Standard 3 3 2 2 3" xfId="346" xr:uid="{00000000-0005-0000-0000-000014020000}"/>
    <cellStyle name="Standard 3 3 2 2 3 2" xfId="347" xr:uid="{00000000-0005-0000-0000-000015020000}"/>
    <cellStyle name="Standard 3 3 2 2 3 2 2" xfId="1235" xr:uid="{00000000-0005-0000-0000-000016020000}"/>
    <cellStyle name="Standard 3 3 2 2 3 3" xfId="348" xr:uid="{00000000-0005-0000-0000-000017020000}"/>
    <cellStyle name="Standard 3 3 2 2 3 3 2" xfId="1095" xr:uid="{00000000-0005-0000-0000-000018020000}"/>
    <cellStyle name="Standard 3 3 2 2 3 4" xfId="349" xr:uid="{00000000-0005-0000-0000-000019020000}"/>
    <cellStyle name="Standard 3 3 2 2 3 5" xfId="891" xr:uid="{00000000-0005-0000-0000-00001A020000}"/>
    <cellStyle name="Standard 3 3 2 2 4" xfId="350" xr:uid="{00000000-0005-0000-0000-00001B020000}"/>
    <cellStyle name="Standard 3 3 2 2 4 2" xfId="351" xr:uid="{00000000-0005-0000-0000-00001C020000}"/>
    <cellStyle name="Standard 3 3 2 2 4 3" xfId="1027" xr:uid="{00000000-0005-0000-0000-00001D020000}"/>
    <cellStyle name="Standard 3 3 2 2 5" xfId="352" xr:uid="{00000000-0005-0000-0000-00001E020000}"/>
    <cellStyle name="Standard 3 3 2 2 5 2" xfId="1168" xr:uid="{00000000-0005-0000-0000-00001F020000}"/>
    <cellStyle name="Standard 3 3 2 2 6" xfId="353" xr:uid="{00000000-0005-0000-0000-000020020000}"/>
    <cellStyle name="Standard 3 3 2 2 6 2" xfId="959" xr:uid="{00000000-0005-0000-0000-000021020000}"/>
    <cellStyle name="Standard 3 3 2 2 7" xfId="354" xr:uid="{00000000-0005-0000-0000-000022020000}"/>
    <cellStyle name="Standard 3 3 2 2 8" xfId="823" xr:uid="{00000000-0005-0000-0000-000023020000}"/>
    <cellStyle name="Standard 3 3 2 3" xfId="355" xr:uid="{00000000-0005-0000-0000-000024020000}"/>
    <cellStyle name="Standard 3 3 2 3 2" xfId="356" xr:uid="{00000000-0005-0000-0000-000025020000}"/>
    <cellStyle name="Standard 3 3 2 3 2 2" xfId="357" xr:uid="{00000000-0005-0000-0000-000026020000}"/>
    <cellStyle name="Standard 3 3 2 3 2 2 2" xfId="1236" xr:uid="{00000000-0005-0000-0000-000027020000}"/>
    <cellStyle name="Standard 3 3 2 3 2 3" xfId="358" xr:uid="{00000000-0005-0000-0000-000028020000}"/>
    <cellStyle name="Standard 3 3 2 3 2 3 2" xfId="1112" xr:uid="{00000000-0005-0000-0000-000029020000}"/>
    <cellStyle name="Standard 3 3 2 3 2 4" xfId="359" xr:uid="{00000000-0005-0000-0000-00002A020000}"/>
    <cellStyle name="Standard 3 3 2 3 2 5" xfId="908" xr:uid="{00000000-0005-0000-0000-00002B020000}"/>
    <cellStyle name="Standard 3 3 2 3 3" xfId="360" xr:uid="{00000000-0005-0000-0000-00002C020000}"/>
    <cellStyle name="Standard 3 3 2 3 3 2" xfId="361" xr:uid="{00000000-0005-0000-0000-00002D020000}"/>
    <cellStyle name="Standard 3 3 2 3 3 3" xfId="1044" xr:uid="{00000000-0005-0000-0000-00002E020000}"/>
    <cellStyle name="Standard 3 3 2 3 4" xfId="362" xr:uid="{00000000-0005-0000-0000-00002F020000}"/>
    <cellStyle name="Standard 3 3 2 3 4 2" xfId="1185" xr:uid="{00000000-0005-0000-0000-000030020000}"/>
    <cellStyle name="Standard 3 3 2 3 5" xfId="363" xr:uid="{00000000-0005-0000-0000-000031020000}"/>
    <cellStyle name="Standard 3 3 2 3 5 2" xfId="976" xr:uid="{00000000-0005-0000-0000-000032020000}"/>
    <cellStyle name="Standard 3 3 2 3 6" xfId="364" xr:uid="{00000000-0005-0000-0000-000033020000}"/>
    <cellStyle name="Standard 3 3 2 3 7" xfId="840" xr:uid="{00000000-0005-0000-0000-000034020000}"/>
    <cellStyle name="Standard 3 3 2 4" xfId="365" xr:uid="{00000000-0005-0000-0000-000035020000}"/>
    <cellStyle name="Standard 3 3 2 4 2" xfId="366" xr:uid="{00000000-0005-0000-0000-000036020000}"/>
    <cellStyle name="Standard 3 3 2 4 2 2" xfId="1237" xr:uid="{00000000-0005-0000-0000-000037020000}"/>
    <cellStyle name="Standard 3 3 2 4 3" xfId="367" xr:uid="{00000000-0005-0000-0000-000038020000}"/>
    <cellStyle name="Standard 3 3 2 4 3 2" xfId="1078" xr:uid="{00000000-0005-0000-0000-000039020000}"/>
    <cellStyle name="Standard 3 3 2 4 4" xfId="368" xr:uid="{00000000-0005-0000-0000-00003A020000}"/>
    <cellStyle name="Standard 3 3 2 4 5" xfId="874" xr:uid="{00000000-0005-0000-0000-00003B020000}"/>
    <cellStyle name="Standard 3 3 2 5" xfId="369" xr:uid="{00000000-0005-0000-0000-00003C020000}"/>
    <cellStyle name="Standard 3 3 2 5 2" xfId="370" xr:uid="{00000000-0005-0000-0000-00003D020000}"/>
    <cellStyle name="Standard 3 3 2 5 3" xfId="1010" xr:uid="{00000000-0005-0000-0000-00003E020000}"/>
    <cellStyle name="Standard 3 3 2 6" xfId="371" xr:uid="{00000000-0005-0000-0000-00003F020000}"/>
    <cellStyle name="Standard 3 3 2 6 2" xfId="1151" xr:uid="{00000000-0005-0000-0000-000040020000}"/>
    <cellStyle name="Standard 3 3 2 7" xfId="372" xr:uid="{00000000-0005-0000-0000-000041020000}"/>
    <cellStyle name="Standard 3 3 2 7 2" xfId="942" xr:uid="{00000000-0005-0000-0000-000042020000}"/>
    <cellStyle name="Standard 3 3 2 8" xfId="373" xr:uid="{00000000-0005-0000-0000-000043020000}"/>
    <cellStyle name="Standard 3 3 2 9" xfId="806" xr:uid="{00000000-0005-0000-0000-000044020000}"/>
    <cellStyle name="Standard 3 3 3" xfId="374" xr:uid="{00000000-0005-0000-0000-000045020000}"/>
    <cellStyle name="Standard 3 3 3 2" xfId="375" xr:uid="{00000000-0005-0000-0000-000046020000}"/>
    <cellStyle name="Standard 3 3 3 2 2" xfId="376" xr:uid="{00000000-0005-0000-0000-000047020000}"/>
    <cellStyle name="Standard 3 3 3 2 2 2" xfId="377" xr:uid="{00000000-0005-0000-0000-000048020000}"/>
    <cellStyle name="Standard 3 3 3 2 2 2 2" xfId="378" xr:uid="{00000000-0005-0000-0000-000049020000}"/>
    <cellStyle name="Standard 3 3 3 2 2 2 2 2" xfId="1238" xr:uid="{00000000-0005-0000-0000-00004A020000}"/>
    <cellStyle name="Standard 3 3 3 2 2 2 3" xfId="379" xr:uid="{00000000-0005-0000-0000-00004B020000}"/>
    <cellStyle name="Standard 3 3 3 2 2 2 3 2" xfId="1134" xr:uid="{00000000-0005-0000-0000-00004C020000}"/>
    <cellStyle name="Standard 3 3 3 2 2 2 4" xfId="380" xr:uid="{00000000-0005-0000-0000-00004D020000}"/>
    <cellStyle name="Standard 3 3 3 2 2 2 5" xfId="930" xr:uid="{00000000-0005-0000-0000-00004E020000}"/>
    <cellStyle name="Standard 3 3 3 2 2 3" xfId="381" xr:uid="{00000000-0005-0000-0000-00004F020000}"/>
    <cellStyle name="Standard 3 3 3 2 2 3 2" xfId="382" xr:uid="{00000000-0005-0000-0000-000050020000}"/>
    <cellStyle name="Standard 3 3 3 2 2 3 3" xfId="1066" xr:uid="{00000000-0005-0000-0000-000051020000}"/>
    <cellStyle name="Standard 3 3 3 2 2 4" xfId="383" xr:uid="{00000000-0005-0000-0000-000052020000}"/>
    <cellStyle name="Standard 3 3 3 2 2 4 2" xfId="1207" xr:uid="{00000000-0005-0000-0000-000053020000}"/>
    <cellStyle name="Standard 3 3 3 2 2 5" xfId="384" xr:uid="{00000000-0005-0000-0000-000054020000}"/>
    <cellStyle name="Standard 3 3 3 2 2 5 2" xfId="998" xr:uid="{00000000-0005-0000-0000-000055020000}"/>
    <cellStyle name="Standard 3 3 3 2 2 6" xfId="385" xr:uid="{00000000-0005-0000-0000-000056020000}"/>
    <cellStyle name="Standard 3 3 3 2 2 7" xfId="862" xr:uid="{00000000-0005-0000-0000-000057020000}"/>
    <cellStyle name="Standard 3 3 3 2 3" xfId="386" xr:uid="{00000000-0005-0000-0000-000058020000}"/>
    <cellStyle name="Standard 3 3 3 2 3 2" xfId="387" xr:uid="{00000000-0005-0000-0000-000059020000}"/>
    <cellStyle name="Standard 3 3 3 2 3 2 2" xfId="1239" xr:uid="{00000000-0005-0000-0000-00005A020000}"/>
    <cellStyle name="Standard 3 3 3 2 3 3" xfId="388" xr:uid="{00000000-0005-0000-0000-00005B020000}"/>
    <cellStyle name="Standard 3 3 3 2 3 3 2" xfId="1100" xr:uid="{00000000-0005-0000-0000-00005C020000}"/>
    <cellStyle name="Standard 3 3 3 2 3 4" xfId="389" xr:uid="{00000000-0005-0000-0000-00005D020000}"/>
    <cellStyle name="Standard 3 3 3 2 3 5" xfId="896" xr:uid="{00000000-0005-0000-0000-00005E020000}"/>
    <cellStyle name="Standard 3 3 3 2 4" xfId="390" xr:uid="{00000000-0005-0000-0000-00005F020000}"/>
    <cellStyle name="Standard 3 3 3 2 4 2" xfId="391" xr:uid="{00000000-0005-0000-0000-000060020000}"/>
    <cellStyle name="Standard 3 3 3 2 4 3" xfId="1032" xr:uid="{00000000-0005-0000-0000-000061020000}"/>
    <cellStyle name="Standard 3 3 3 2 5" xfId="392" xr:uid="{00000000-0005-0000-0000-000062020000}"/>
    <cellStyle name="Standard 3 3 3 2 5 2" xfId="1173" xr:uid="{00000000-0005-0000-0000-000063020000}"/>
    <cellStyle name="Standard 3 3 3 2 6" xfId="393" xr:uid="{00000000-0005-0000-0000-000064020000}"/>
    <cellStyle name="Standard 3 3 3 2 6 2" xfId="964" xr:uid="{00000000-0005-0000-0000-000065020000}"/>
    <cellStyle name="Standard 3 3 3 2 7" xfId="394" xr:uid="{00000000-0005-0000-0000-000066020000}"/>
    <cellStyle name="Standard 3 3 3 2 8" xfId="828" xr:uid="{00000000-0005-0000-0000-000067020000}"/>
    <cellStyle name="Standard 3 3 3 3" xfId="395" xr:uid="{00000000-0005-0000-0000-000068020000}"/>
    <cellStyle name="Standard 3 3 3 3 2" xfId="396" xr:uid="{00000000-0005-0000-0000-000069020000}"/>
    <cellStyle name="Standard 3 3 3 3 2 2" xfId="397" xr:uid="{00000000-0005-0000-0000-00006A020000}"/>
    <cellStyle name="Standard 3 3 3 3 2 2 2" xfId="1240" xr:uid="{00000000-0005-0000-0000-00006B020000}"/>
    <cellStyle name="Standard 3 3 3 3 2 3" xfId="398" xr:uid="{00000000-0005-0000-0000-00006C020000}"/>
    <cellStyle name="Standard 3 3 3 3 2 3 2" xfId="1117" xr:uid="{00000000-0005-0000-0000-00006D020000}"/>
    <cellStyle name="Standard 3 3 3 3 2 4" xfId="399" xr:uid="{00000000-0005-0000-0000-00006E020000}"/>
    <cellStyle name="Standard 3 3 3 3 2 5" xfId="913" xr:uid="{00000000-0005-0000-0000-00006F020000}"/>
    <cellStyle name="Standard 3 3 3 3 3" xfId="400" xr:uid="{00000000-0005-0000-0000-000070020000}"/>
    <cellStyle name="Standard 3 3 3 3 3 2" xfId="401" xr:uid="{00000000-0005-0000-0000-000071020000}"/>
    <cellStyle name="Standard 3 3 3 3 3 3" xfId="1049" xr:uid="{00000000-0005-0000-0000-000072020000}"/>
    <cellStyle name="Standard 3 3 3 3 4" xfId="402" xr:uid="{00000000-0005-0000-0000-000073020000}"/>
    <cellStyle name="Standard 3 3 3 3 4 2" xfId="1190" xr:uid="{00000000-0005-0000-0000-000074020000}"/>
    <cellStyle name="Standard 3 3 3 3 5" xfId="403" xr:uid="{00000000-0005-0000-0000-000075020000}"/>
    <cellStyle name="Standard 3 3 3 3 5 2" xfId="981" xr:uid="{00000000-0005-0000-0000-000076020000}"/>
    <cellStyle name="Standard 3 3 3 3 6" xfId="404" xr:uid="{00000000-0005-0000-0000-000077020000}"/>
    <cellStyle name="Standard 3 3 3 3 7" xfId="845" xr:uid="{00000000-0005-0000-0000-000078020000}"/>
    <cellStyle name="Standard 3 3 3 4" xfId="405" xr:uid="{00000000-0005-0000-0000-000079020000}"/>
    <cellStyle name="Standard 3 3 3 4 2" xfId="406" xr:uid="{00000000-0005-0000-0000-00007A020000}"/>
    <cellStyle name="Standard 3 3 3 4 2 2" xfId="1241" xr:uid="{00000000-0005-0000-0000-00007B020000}"/>
    <cellStyle name="Standard 3 3 3 4 3" xfId="407" xr:uid="{00000000-0005-0000-0000-00007C020000}"/>
    <cellStyle name="Standard 3 3 3 4 3 2" xfId="1083" xr:uid="{00000000-0005-0000-0000-00007D020000}"/>
    <cellStyle name="Standard 3 3 3 4 4" xfId="408" xr:uid="{00000000-0005-0000-0000-00007E020000}"/>
    <cellStyle name="Standard 3 3 3 4 5" xfId="879" xr:uid="{00000000-0005-0000-0000-00007F020000}"/>
    <cellStyle name="Standard 3 3 3 5" xfId="409" xr:uid="{00000000-0005-0000-0000-000080020000}"/>
    <cellStyle name="Standard 3 3 3 5 2" xfId="410" xr:uid="{00000000-0005-0000-0000-000081020000}"/>
    <cellStyle name="Standard 3 3 3 5 3" xfId="1015" xr:uid="{00000000-0005-0000-0000-000082020000}"/>
    <cellStyle name="Standard 3 3 3 6" xfId="411" xr:uid="{00000000-0005-0000-0000-000083020000}"/>
    <cellStyle name="Standard 3 3 3 6 2" xfId="1156" xr:uid="{00000000-0005-0000-0000-000084020000}"/>
    <cellStyle name="Standard 3 3 3 7" xfId="412" xr:uid="{00000000-0005-0000-0000-000085020000}"/>
    <cellStyle name="Standard 3 3 3 7 2" xfId="947" xr:uid="{00000000-0005-0000-0000-000086020000}"/>
    <cellStyle name="Standard 3 3 3 8" xfId="413" xr:uid="{00000000-0005-0000-0000-000087020000}"/>
    <cellStyle name="Standard 3 3 3 9" xfId="811" xr:uid="{00000000-0005-0000-0000-000088020000}"/>
    <cellStyle name="Standard 3 3 4" xfId="414" xr:uid="{00000000-0005-0000-0000-000089020000}"/>
    <cellStyle name="Standard 3 3 4 2" xfId="415" xr:uid="{00000000-0005-0000-0000-00008A020000}"/>
    <cellStyle name="Standard 3 3 4 2 2" xfId="416" xr:uid="{00000000-0005-0000-0000-00008B020000}"/>
    <cellStyle name="Standard 3 3 4 2 2 2" xfId="417" xr:uid="{00000000-0005-0000-0000-00008C020000}"/>
    <cellStyle name="Standard 3 3 4 2 2 2 2" xfId="1242" xr:uid="{00000000-0005-0000-0000-00008D020000}"/>
    <cellStyle name="Standard 3 3 4 2 2 3" xfId="418" xr:uid="{00000000-0005-0000-0000-00008E020000}"/>
    <cellStyle name="Standard 3 3 4 2 2 3 2" xfId="1124" xr:uid="{00000000-0005-0000-0000-00008F020000}"/>
    <cellStyle name="Standard 3 3 4 2 2 4" xfId="419" xr:uid="{00000000-0005-0000-0000-000090020000}"/>
    <cellStyle name="Standard 3 3 4 2 2 5" xfId="920" xr:uid="{00000000-0005-0000-0000-000091020000}"/>
    <cellStyle name="Standard 3 3 4 2 3" xfId="420" xr:uid="{00000000-0005-0000-0000-000092020000}"/>
    <cellStyle name="Standard 3 3 4 2 3 2" xfId="421" xr:uid="{00000000-0005-0000-0000-000093020000}"/>
    <cellStyle name="Standard 3 3 4 2 3 3" xfId="1056" xr:uid="{00000000-0005-0000-0000-000094020000}"/>
    <cellStyle name="Standard 3 3 4 2 4" xfId="422" xr:uid="{00000000-0005-0000-0000-000095020000}"/>
    <cellStyle name="Standard 3 3 4 2 4 2" xfId="1197" xr:uid="{00000000-0005-0000-0000-000096020000}"/>
    <cellStyle name="Standard 3 3 4 2 5" xfId="423" xr:uid="{00000000-0005-0000-0000-000097020000}"/>
    <cellStyle name="Standard 3 3 4 2 5 2" xfId="988" xr:uid="{00000000-0005-0000-0000-000098020000}"/>
    <cellStyle name="Standard 3 3 4 2 6" xfId="424" xr:uid="{00000000-0005-0000-0000-000099020000}"/>
    <cellStyle name="Standard 3 3 4 2 7" xfId="852" xr:uid="{00000000-0005-0000-0000-00009A020000}"/>
    <cellStyle name="Standard 3 3 4 3" xfId="425" xr:uid="{00000000-0005-0000-0000-00009B020000}"/>
    <cellStyle name="Standard 3 3 4 3 2" xfId="426" xr:uid="{00000000-0005-0000-0000-00009C020000}"/>
    <cellStyle name="Standard 3 3 4 3 2 2" xfId="1243" xr:uid="{00000000-0005-0000-0000-00009D020000}"/>
    <cellStyle name="Standard 3 3 4 3 3" xfId="427" xr:uid="{00000000-0005-0000-0000-00009E020000}"/>
    <cellStyle name="Standard 3 3 4 3 3 2" xfId="1090" xr:uid="{00000000-0005-0000-0000-00009F020000}"/>
    <cellStyle name="Standard 3 3 4 3 4" xfId="428" xr:uid="{00000000-0005-0000-0000-0000A0020000}"/>
    <cellStyle name="Standard 3 3 4 3 5" xfId="886" xr:uid="{00000000-0005-0000-0000-0000A1020000}"/>
    <cellStyle name="Standard 3 3 4 4" xfId="429" xr:uid="{00000000-0005-0000-0000-0000A2020000}"/>
    <cellStyle name="Standard 3 3 4 4 2" xfId="430" xr:uid="{00000000-0005-0000-0000-0000A3020000}"/>
    <cellStyle name="Standard 3 3 4 4 3" xfId="1022" xr:uid="{00000000-0005-0000-0000-0000A4020000}"/>
    <cellStyle name="Standard 3 3 4 5" xfId="431" xr:uid="{00000000-0005-0000-0000-0000A5020000}"/>
    <cellStyle name="Standard 3 3 4 5 2" xfId="1163" xr:uid="{00000000-0005-0000-0000-0000A6020000}"/>
    <cellStyle name="Standard 3 3 4 6" xfId="432" xr:uid="{00000000-0005-0000-0000-0000A7020000}"/>
    <cellStyle name="Standard 3 3 4 6 2" xfId="954" xr:uid="{00000000-0005-0000-0000-0000A8020000}"/>
    <cellStyle name="Standard 3 3 4 7" xfId="433" xr:uid="{00000000-0005-0000-0000-0000A9020000}"/>
    <cellStyle name="Standard 3 3 4 8" xfId="818" xr:uid="{00000000-0005-0000-0000-0000AA020000}"/>
    <cellStyle name="Standard 3 3 5" xfId="434" xr:uid="{00000000-0005-0000-0000-0000AB020000}"/>
    <cellStyle name="Standard 3 3 5 2" xfId="435" xr:uid="{00000000-0005-0000-0000-0000AC020000}"/>
    <cellStyle name="Standard 3 3 5 2 2" xfId="436" xr:uid="{00000000-0005-0000-0000-0000AD020000}"/>
    <cellStyle name="Standard 3 3 5 2 2 2" xfId="1244" xr:uid="{00000000-0005-0000-0000-0000AE020000}"/>
    <cellStyle name="Standard 3 3 5 2 3" xfId="437" xr:uid="{00000000-0005-0000-0000-0000AF020000}"/>
    <cellStyle name="Standard 3 3 5 2 3 2" xfId="1107" xr:uid="{00000000-0005-0000-0000-0000B0020000}"/>
    <cellStyle name="Standard 3 3 5 2 4" xfId="438" xr:uid="{00000000-0005-0000-0000-0000B1020000}"/>
    <cellStyle name="Standard 3 3 5 2 5" xfId="903" xr:uid="{00000000-0005-0000-0000-0000B2020000}"/>
    <cellStyle name="Standard 3 3 5 3" xfId="439" xr:uid="{00000000-0005-0000-0000-0000B3020000}"/>
    <cellStyle name="Standard 3 3 5 3 2" xfId="440" xr:uid="{00000000-0005-0000-0000-0000B4020000}"/>
    <cellStyle name="Standard 3 3 5 3 3" xfId="1039" xr:uid="{00000000-0005-0000-0000-0000B5020000}"/>
    <cellStyle name="Standard 3 3 5 4" xfId="441" xr:uid="{00000000-0005-0000-0000-0000B6020000}"/>
    <cellStyle name="Standard 3 3 5 4 2" xfId="1180" xr:uid="{00000000-0005-0000-0000-0000B7020000}"/>
    <cellStyle name="Standard 3 3 5 5" xfId="442" xr:uid="{00000000-0005-0000-0000-0000B8020000}"/>
    <cellStyle name="Standard 3 3 5 5 2" xfId="971" xr:uid="{00000000-0005-0000-0000-0000B9020000}"/>
    <cellStyle name="Standard 3 3 5 6" xfId="443" xr:uid="{00000000-0005-0000-0000-0000BA020000}"/>
    <cellStyle name="Standard 3 3 5 7" xfId="835" xr:uid="{00000000-0005-0000-0000-0000BB020000}"/>
    <cellStyle name="Standard 3 3 6" xfId="444" xr:uid="{00000000-0005-0000-0000-0000BC020000}"/>
    <cellStyle name="Standard 3 3 6 2" xfId="445" xr:uid="{00000000-0005-0000-0000-0000BD020000}"/>
    <cellStyle name="Standard 3 3 6 2 2" xfId="446" xr:uid="{00000000-0005-0000-0000-0000BE020000}"/>
    <cellStyle name="Standard 3 3 6 2 3" xfId="1146" xr:uid="{00000000-0005-0000-0000-0000BF020000}"/>
    <cellStyle name="Standard 3 3 6 3" xfId="447" xr:uid="{00000000-0005-0000-0000-0000C0020000}"/>
    <cellStyle name="Standard 3 3 6 3 2" xfId="1073" xr:uid="{00000000-0005-0000-0000-0000C1020000}"/>
    <cellStyle name="Standard 3 3 6 4" xfId="448" xr:uid="{00000000-0005-0000-0000-0000C2020000}"/>
    <cellStyle name="Standard 3 3 6 5" xfId="869" xr:uid="{00000000-0005-0000-0000-0000C3020000}"/>
    <cellStyle name="Standard 3 3 7" xfId="449" xr:uid="{00000000-0005-0000-0000-0000C4020000}"/>
    <cellStyle name="Standard 3 3 7 2" xfId="450" xr:uid="{00000000-0005-0000-0000-0000C5020000}"/>
    <cellStyle name="Standard 3 3 7 3" xfId="1005" xr:uid="{00000000-0005-0000-0000-0000C6020000}"/>
    <cellStyle name="Standard 3 3 8" xfId="451" xr:uid="{00000000-0005-0000-0000-0000C7020000}"/>
    <cellStyle name="Standard 3 3 8 2" xfId="1141" xr:uid="{00000000-0005-0000-0000-0000C8020000}"/>
    <cellStyle name="Standard 3 3 9" xfId="452" xr:uid="{00000000-0005-0000-0000-0000C9020000}"/>
    <cellStyle name="Standard 3 3 9 2" xfId="937" xr:uid="{00000000-0005-0000-0000-0000CA020000}"/>
    <cellStyle name="Standard 3 4" xfId="453" xr:uid="{00000000-0005-0000-0000-0000CB020000}"/>
    <cellStyle name="Standard 3 4 10" xfId="454" xr:uid="{00000000-0005-0000-0000-0000CC020000}"/>
    <cellStyle name="Standard 3 4 11" xfId="802" xr:uid="{00000000-0005-0000-0000-0000CD020000}"/>
    <cellStyle name="Standard 3 4 2" xfId="455" xr:uid="{00000000-0005-0000-0000-0000CE020000}"/>
    <cellStyle name="Standard 3 4 2 2" xfId="456" xr:uid="{00000000-0005-0000-0000-0000CF020000}"/>
    <cellStyle name="Standard 3 4 2 2 2" xfId="457" xr:uid="{00000000-0005-0000-0000-0000D0020000}"/>
    <cellStyle name="Standard 3 4 2 2 2 2" xfId="458" xr:uid="{00000000-0005-0000-0000-0000D1020000}"/>
    <cellStyle name="Standard 3 4 2 2 2 2 2" xfId="459" xr:uid="{00000000-0005-0000-0000-0000D2020000}"/>
    <cellStyle name="Standard 3 4 2 2 2 2 2 2" xfId="1245" xr:uid="{00000000-0005-0000-0000-0000D3020000}"/>
    <cellStyle name="Standard 3 4 2 2 2 2 3" xfId="460" xr:uid="{00000000-0005-0000-0000-0000D4020000}"/>
    <cellStyle name="Standard 3 4 2 2 2 2 3 2" xfId="1130" xr:uid="{00000000-0005-0000-0000-0000D5020000}"/>
    <cellStyle name="Standard 3 4 2 2 2 2 4" xfId="461" xr:uid="{00000000-0005-0000-0000-0000D6020000}"/>
    <cellStyle name="Standard 3 4 2 2 2 2 5" xfId="926" xr:uid="{00000000-0005-0000-0000-0000D7020000}"/>
    <cellStyle name="Standard 3 4 2 2 2 3" xfId="462" xr:uid="{00000000-0005-0000-0000-0000D8020000}"/>
    <cellStyle name="Standard 3 4 2 2 2 3 2" xfId="463" xr:uid="{00000000-0005-0000-0000-0000D9020000}"/>
    <cellStyle name="Standard 3 4 2 2 2 3 3" xfId="1062" xr:uid="{00000000-0005-0000-0000-0000DA020000}"/>
    <cellStyle name="Standard 3 4 2 2 2 4" xfId="464" xr:uid="{00000000-0005-0000-0000-0000DB020000}"/>
    <cellStyle name="Standard 3 4 2 2 2 4 2" xfId="1203" xr:uid="{00000000-0005-0000-0000-0000DC020000}"/>
    <cellStyle name="Standard 3 4 2 2 2 5" xfId="465" xr:uid="{00000000-0005-0000-0000-0000DD020000}"/>
    <cellStyle name="Standard 3 4 2 2 2 5 2" xfId="994" xr:uid="{00000000-0005-0000-0000-0000DE020000}"/>
    <cellStyle name="Standard 3 4 2 2 2 6" xfId="466" xr:uid="{00000000-0005-0000-0000-0000DF020000}"/>
    <cellStyle name="Standard 3 4 2 2 2 7" xfId="858" xr:uid="{00000000-0005-0000-0000-0000E0020000}"/>
    <cellStyle name="Standard 3 4 2 2 3" xfId="467" xr:uid="{00000000-0005-0000-0000-0000E1020000}"/>
    <cellStyle name="Standard 3 4 2 2 3 2" xfId="468" xr:uid="{00000000-0005-0000-0000-0000E2020000}"/>
    <cellStyle name="Standard 3 4 2 2 3 2 2" xfId="1246" xr:uid="{00000000-0005-0000-0000-0000E3020000}"/>
    <cellStyle name="Standard 3 4 2 2 3 3" xfId="469" xr:uid="{00000000-0005-0000-0000-0000E4020000}"/>
    <cellStyle name="Standard 3 4 2 2 3 3 2" xfId="1096" xr:uid="{00000000-0005-0000-0000-0000E5020000}"/>
    <cellStyle name="Standard 3 4 2 2 3 4" xfId="470" xr:uid="{00000000-0005-0000-0000-0000E6020000}"/>
    <cellStyle name="Standard 3 4 2 2 3 5" xfId="892" xr:uid="{00000000-0005-0000-0000-0000E7020000}"/>
    <cellStyle name="Standard 3 4 2 2 4" xfId="471" xr:uid="{00000000-0005-0000-0000-0000E8020000}"/>
    <cellStyle name="Standard 3 4 2 2 4 2" xfId="472" xr:uid="{00000000-0005-0000-0000-0000E9020000}"/>
    <cellStyle name="Standard 3 4 2 2 4 3" xfId="1028" xr:uid="{00000000-0005-0000-0000-0000EA020000}"/>
    <cellStyle name="Standard 3 4 2 2 5" xfId="473" xr:uid="{00000000-0005-0000-0000-0000EB020000}"/>
    <cellStyle name="Standard 3 4 2 2 5 2" xfId="1169" xr:uid="{00000000-0005-0000-0000-0000EC020000}"/>
    <cellStyle name="Standard 3 4 2 2 6" xfId="474" xr:uid="{00000000-0005-0000-0000-0000ED020000}"/>
    <cellStyle name="Standard 3 4 2 2 6 2" xfId="960" xr:uid="{00000000-0005-0000-0000-0000EE020000}"/>
    <cellStyle name="Standard 3 4 2 2 7" xfId="475" xr:uid="{00000000-0005-0000-0000-0000EF020000}"/>
    <cellStyle name="Standard 3 4 2 2 8" xfId="824" xr:uid="{00000000-0005-0000-0000-0000F0020000}"/>
    <cellStyle name="Standard 3 4 2 3" xfId="476" xr:uid="{00000000-0005-0000-0000-0000F1020000}"/>
    <cellStyle name="Standard 3 4 2 3 2" xfId="477" xr:uid="{00000000-0005-0000-0000-0000F2020000}"/>
    <cellStyle name="Standard 3 4 2 3 2 2" xfId="478" xr:uid="{00000000-0005-0000-0000-0000F3020000}"/>
    <cellStyle name="Standard 3 4 2 3 2 2 2" xfId="1247" xr:uid="{00000000-0005-0000-0000-0000F4020000}"/>
    <cellStyle name="Standard 3 4 2 3 2 3" xfId="479" xr:uid="{00000000-0005-0000-0000-0000F5020000}"/>
    <cellStyle name="Standard 3 4 2 3 2 3 2" xfId="1113" xr:uid="{00000000-0005-0000-0000-0000F6020000}"/>
    <cellStyle name="Standard 3 4 2 3 2 4" xfId="480" xr:uid="{00000000-0005-0000-0000-0000F7020000}"/>
    <cellStyle name="Standard 3 4 2 3 2 5" xfId="909" xr:uid="{00000000-0005-0000-0000-0000F8020000}"/>
    <cellStyle name="Standard 3 4 2 3 3" xfId="481" xr:uid="{00000000-0005-0000-0000-0000F9020000}"/>
    <cellStyle name="Standard 3 4 2 3 3 2" xfId="482" xr:uid="{00000000-0005-0000-0000-0000FA020000}"/>
    <cellStyle name="Standard 3 4 2 3 3 3" xfId="1045" xr:uid="{00000000-0005-0000-0000-0000FB020000}"/>
    <cellStyle name="Standard 3 4 2 3 4" xfId="483" xr:uid="{00000000-0005-0000-0000-0000FC020000}"/>
    <cellStyle name="Standard 3 4 2 3 4 2" xfId="1186" xr:uid="{00000000-0005-0000-0000-0000FD020000}"/>
    <cellStyle name="Standard 3 4 2 3 5" xfId="484" xr:uid="{00000000-0005-0000-0000-0000FE020000}"/>
    <cellStyle name="Standard 3 4 2 3 5 2" xfId="977" xr:uid="{00000000-0005-0000-0000-0000FF020000}"/>
    <cellStyle name="Standard 3 4 2 3 6" xfId="485" xr:uid="{00000000-0005-0000-0000-000000030000}"/>
    <cellStyle name="Standard 3 4 2 3 7" xfId="841" xr:uid="{00000000-0005-0000-0000-000001030000}"/>
    <cellStyle name="Standard 3 4 2 4" xfId="486" xr:uid="{00000000-0005-0000-0000-000002030000}"/>
    <cellStyle name="Standard 3 4 2 4 2" xfId="487" xr:uid="{00000000-0005-0000-0000-000003030000}"/>
    <cellStyle name="Standard 3 4 2 4 2 2" xfId="1248" xr:uid="{00000000-0005-0000-0000-000004030000}"/>
    <cellStyle name="Standard 3 4 2 4 3" xfId="488" xr:uid="{00000000-0005-0000-0000-000005030000}"/>
    <cellStyle name="Standard 3 4 2 4 3 2" xfId="1079" xr:uid="{00000000-0005-0000-0000-000006030000}"/>
    <cellStyle name="Standard 3 4 2 4 4" xfId="489" xr:uid="{00000000-0005-0000-0000-000007030000}"/>
    <cellStyle name="Standard 3 4 2 4 5" xfId="875" xr:uid="{00000000-0005-0000-0000-000008030000}"/>
    <cellStyle name="Standard 3 4 2 5" xfId="490" xr:uid="{00000000-0005-0000-0000-000009030000}"/>
    <cellStyle name="Standard 3 4 2 5 2" xfId="491" xr:uid="{00000000-0005-0000-0000-00000A030000}"/>
    <cellStyle name="Standard 3 4 2 5 3" xfId="1011" xr:uid="{00000000-0005-0000-0000-00000B030000}"/>
    <cellStyle name="Standard 3 4 2 6" xfId="492" xr:uid="{00000000-0005-0000-0000-00000C030000}"/>
    <cellStyle name="Standard 3 4 2 6 2" xfId="1152" xr:uid="{00000000-0005-0000-0000-00000D030000}"/>
    <cellStyle name="Standard 3 4 2 7" xfId="493" xr:uid="{00000000-0005-0000-0000-00000E030000}"/>
    <cellStyle name="Standard 3 4 2 7 2" xfId="943" xr:uid="{00000000-0005-0000-0000-00000F030000}"/>
    <cellStyle name="Standard 3 4 2 8" xfId="494" xr:uid="{00000000-0005-0000-0000-000010030000}"/>
    <cellStyle name="Standard 3 4 2 9" xfId="807" xr:uid="{00000000-0005-0000-0000-000011030000}"/>
    <cellStyle name="Standard 3 4 3" xfId="495" xr:uid="{00000000-0005-0000-0000-000012030000}"/>
    <cellStyle name="Standard 3 4 3 2" xfId="496" xr:uid="{00000000-0005-0000-0000-000013030000}"/>
    <cellStyle name="Standard 3 4 3 2 2" xfId="497" xr:uid="{00000000-0005-0000-0000-000014030000}"/>
    <cellStyle name="Standard 3 4 3 2 2 2" xfId="498" xr:uid="{00000000-0005-0000-0000-000015030000}"/>
    <cellStyle name="Standard 3 4 3 2 2 2 2" xfId="499" xr:uid="{00000000-0005-0000-0000-000016030000}"/>
    <cellStyle name="Standard 3 4 3 2 2 2 2 2" xfId="1249" xr:uid="{00000000-0005-0000-0000-000017030000}"/>
    <cellStyle name="Standard 3 4 3 2 2 2 3" xfId="500" xr:uid="{00000000-0005-0000-0000-000018030000}"/>
    <cellStyle name="Standard 3 4 3 2 2 2 3 2" xfId="1135" xr:uid="{00000000-0005-0000-0000-000019030000}"/>
    <cellStyle name="Standard 3 4 3 2 2 2 4" xfId="501" xr:uid="{00000000-0005-0000-0000-00001A030000}"/>
    <cellStyle name="Standard 3 4 3 2 2 2 5" xfId="931" xr:uid="{00000000-0005-0000-0000-00001B030000}"/>
    <cellStyle name="Standard 3 4 3 2 2 3" xfId="502" xr:uid="{00000000-0005-0000-0000-00001C030000}"/>
    <cellStyle name="Standard 3 4 3 2 2 3 2" xfId="503" xr:uid="{00000000-0005-0000-0000-00001D030000}"/>
    <cellStyle name="Standard 3 4 3 2 2 3 3" xfId="1067" xr:uid="{00000000-0005-0000-0000-00001E030000}"/>
    <cellStyle name="Standard 3 4 3 2 2 4" xfId="504" xr:uid="{00000000-0005-0000-0000-00001F030000}"/>
    <cellStyle name="Standard 3 4 3 2 2 4 2" xfId="1208" xr:uid="{00000000-0005-0000-0000-000020030000}"/>
    <cellStyle name="Standard 3 4 3 2 2 5" xfId="505" xr:uid="{00000000-0005-0000-0000-000021030000}"/>
    <cellStyle name="Standard 3 4 3 2 2 5 2" xfId="999" xr:uid="{00000000-0005-0000-0000-000022030000}"/>
    <cellStyle name="Standard 3 4 3 2 2 6" xfId="506" xr:uid="{00000000-0005-0000-0000-000023030000}"/>
    <cellStyle name="Standard 3 4 3 2 2 7" xfId="863" xr:uid="{00000000-0005-0000-0000-000024030000}"/>
    <cellStyle name="Standard 3 4 3 2 3" xfId="507" xr:uid="{00000000-0005-0000-0000-000025030000}"/>
    <cellStyle name="Standard 3 4 3 2 3 2" xfId="508" xr:uid="{00000000-0005-0000-0000-000026030000}"/>
    <cellStyle name="Standard 3 4 3 2 3 2 2" xfId="1250" xr:uid="{00000000-0005-0000-0000-000027030000}"/>
    <cellStyle name="Standard 3 4 3 2 3 3" xfId="509" xr:uid="{00000000-0005-0000-0000-000028030000}"/>
    <cellStyle name="Standard 3 4 3 2 3 3 2" xfId="1101" xr:uid="{00000000-0005-0000-0000-000029030000}"/>
    <cellStyle name="Standard 3 4 3 2 3 4" xfId="510" xr:uid="{00000000-0005-0000-0000-00002A030000}"/>
    <cellStyle name="Standard 3 4 3 2 3 5" xfId="897" xr:uid="{00000000-0005-0000-0000-00002B030000}"/>
    <cellStyle name="Standard 3 4 3 2 4" xfId="511" xr:uid="{00000000-0005-0000-0000-00002C030000}"/>
    <cellStyle name="Standard 3 4 3 2 4 2" xfId="512" xr:uid="{00000000-0005-0000-0000-00002D030000}"/>
    <cellStyle name="Standard 3 4 3 2 4 3" xfId="1033" xr:uid="{00000000-0005-0000-0000-00002E030000}"/>
    <cellStyle name="Standard 3 4 3 2 5" xfId="513" xr:uid="{00000000-0005-0000-0000-00002F030000}"/>
    <cellStyle name="Standard 3 4 3 2 5 2" xfId="1174" xr:uid="{00000000-0005-0000-0000-000030030000}"/>
    <cellStyle name="Standard 3 4 3 2 6" xfId="514" xr:uid="{00000000-0005-0000-0000-000031030000}"/>
    <cellStyle name="Standard 3 4 3 2 6 2" xfId="965" xr:uid="{00000000-0005-0000-0000-000032030000}"/>
    <cellStyle name="Standard 3 4 3 2 7" xfId="515" xr:uid="{00000000-0005-0000-0000-000033030000}"/>
    <cellStyle name="Standard 3 4 3 2 8" xfId="829" xr:uid="{00000000-0005-0000-0000-000034030000}"/>
    <cellStyle name="Standard 3 4 3 3" xfId="516" xr:uid="{00000000-0005-0000-0000-000035030000}"/>
    <cellStyle name="Standard 3 4 3 3 2" xfId="517" xr:uid="{00000000-0005-0000-0000-000036030000}"/>
    <cellStyle name="Standard 3 4 3 3 2 2" xfId="518" xr:uid="{00000000-0005-0000-0000-000037030000}"/>
    <cellStyle name="Standard 3 4 3 3 2 2 2" xfId="1251" xr:uid="{00000000-0005-0000-0000-000038030000}"/>
    <cellStyle name="Standard 3 4 3 3 2 3" xfId="519" xr:uid="{00000000-0005-0000-0000-000039030000}"/>
    <cellStyle name="Standard 3 4 3 3 2 3 2" xfId="1118" xr:uid="{00000000-0005-0000-0000-00003A030000}"/>
    <cellStyle name="Standard 3 4 3 3 2 4" xfId="520" xr:uid="{00000000-0005-0000-0000-00003B030000}"/>
    <cellStyle name="Standard 3 4 3 3 2 5" xfId="914" xr:uid="{00000000-0005-0000-0000-00003C030000}"/>
    <cellStyle name="Standard 3 4 3 3 3" xfId="521" xr:uid="{00000000-0005-0000-0000-00003D030000}"/>
    <cellStyle name="Standard 3 4 3 3 3 2" xfId="522" xr:uid="{00000000-0005-0000-0000-00003E030000}"/>
    <cellStyle name="Standard 3 4 3 3 3 3" xfId="1050" xr:uid="{00000000-0005-0000-0000-00003F030000}"/>
    <cellStyle name="Standard 3 4 3 3 4" xfId="523" xr:uid="{00000000-0005-0000-0000-000040030000}"/>
    <cellStyle name="Standard 3 4 3 3 4 2" xfId="1191" xr:uid="{00000000-0005-0000-0000-000041030000}"/>
    <cellStyle name="Standard 3 4 3 3 5" xfId="524" xr:uid="{00000000-0005-0000-0000-000042030000}"/>
    <cellStyle name="Standard 3 4 3 3 5 2" xfId="982" xr:uid="{00000000-0005-0000-0000-000043030000}"/>
    <cellStyle name="Standard 3 4 3 3 6" xfId="525" xr:uid="{00000000-0005-0000-0000-000044030000}"/>
    <cellStyle name="Standard 3 4 3 3 7" xfId="846" xr:uid="{00000000-0005-0000-0000-000045030000}"/>
    <cellStyle name="Standard 3 4 3 4" xfId="526" xr:uid="{00000000-0005-0000-0000-000046030000}"/>
    <cellStyle name="Standard 3 4 3 4 2" xfId="527" xr:uid="{00000000-0005-0000-0000-000047030000}"/>
    <cellStyle name="Standard 3 4 3 4 2 2" xfId="1252" xr:uid="{00000000-0005-0000-0000-000048030000}"/>
    <cellStyle name="Standard 3 4 3 4 3" xfId="528" xr:uid="{00000000-0005-0000-0000-000049030000}"/>
    <cellStyle name="Standard 3 4 3 4 3 2" xfId="1084" xr:uid="{00000000-0005-0000-0000-00004A030000}"/>
    <cellStyle name="Standard 3 4 3 4 4" xfId="529" xr:uid="{00000000-0005-0000-0000-00004B030000}"/>
    <cellStyle name="Standard 3 4 3 4 5" xfId="880" xr:uid="{00000000-0005-0000-0000-00004C030000}"/>
    <cellStyle name="Standard 3 4 3 5" xfId="530" xr:uid="{00000000-0005-0000-0000-00004D030000}"/>
    <cellStyle name="Standard 3 4 3 5 2" xfId="531" xr:uid="{00000000-0005-0000-0000-00004E030000}"/>
    <cellStyle name="Standard 3 4 3 5 3" xfId="1016" xr:uid="{00000000-0005-0000-0000-00004F030000}"/>
    <cellStyle name="Standard 3 4 3 6" xfId="532" xr:uid="{00000000-0005-0000-0000-000050030000}"/>
    <cellStyle name="Standard 3 4 3 6 2" xfId="1157" xr:uid="{00000000-0005-0000-0000-000051030000}"/>
    <cellStyle name="Standard 3 4 3 7" xfId="533" xr:uid="{00000000-0005-0000-0000-000052030000}"/>
    <cellStyle name="Standard 3 4 3 7 2" xfId="948" xr:uid="{00000000-0005-0000-0000-000053030000}"/>
    <cellStyle name="Standard 3 4 3 8" xfId="534" xr:uid="{00000000-0005-0000-0000-000054030000}"/>
    <cellStyle name="Standard 3 4 3 9" xfId="812" xr:uid="{00000000-0005-0000-0000-000055030000}"/>
    <cellStyle name="Standard 3 4 4" xfId="535" xr:uid="{00000000-0005-0000-0000-000056030000}"/>
    <cellStyle name="Standard 3 4 4 2" xfId="536" xr:uid="{00000000-0005-0000-0000-000057030000}"/>
    <cellStyle name="Standard 3 4 4 2 2" xfId="537" xr:uid="{00000000-0005-0000-0000-000058030000}"/>
    <cellStyle name="Standard 3 4 4 2 2 2" xfId="538" xr:uid="{00000000-0005-0000-0000-000059030000}"/>
    <cellStyle name="Standard 3 4 4 2 2 2 2" xfId="1253" xr:uid="{00000000-0005-0000-0000-00005A030000}"/>
    <cellStyle name="Standard 3 4 4 2 2 3" xfId="539" xr:uid="{00000000-0005-0000-0000-00005B030000}"/>
    <cellStyle name="Standard 3 4 4 2 2 3 2" xfId="1125" xr:uid="{00000000-0005-0000-0000-00005C030000}"/>
    <cellStyle name="Standard 3 4 4 2 2 4" xfId="540" xr:uid="{00000000-0005-0000-0000-00005D030000}"/>
    <cellStyle name="Standard 3 4 4 2 2 5" xfId="921" xr:uid="{00000000-0005-0000-0000-00005E030000}"/>
    <cellStyle name="Standard 3 4 4 2 3" xfId="541" xr:uid="{00000000-0005-0000-0000-00005F030000}"/>
    <cellStyle name="Standard 3 4 4 2 3 2" xfId="542" xr:uid="{00000000-0005-0000-0000-000060030000}"/>
    <cellStyle name="Standard 3 4 4 2 3 3" xfId="1057" xr:uid="{00000000-0005-0000-0000-000061030000}"/>
    <cellStyle name="Standard 3 4 4 2 4" xfId="543" xr:uid="{00000000-0005-0000-0000-000062030000}"/>
    <cellStyle name="Standard 3 4 4 2 4 2" xfId="1198" xr:uid="{00000000-0005-0000-0000-000063030000}"/>
    <cellStyle name="Standard 3 4 4 2 5" xfId="544" xr:uid="{00000000-0005-0000-0000-000064030000}"/>
    <cellStyle name="Standard 3 4 4 2 5 2" xfId="989" xr:uid="{00000000-0005-0000-0000-000065030000}"/>
    <cellStyle name="Standard 3 4 4 2 6" xfId="545" xr:uid="{00000000-0005-0000-0000-000066030000}"/>
    <cellStyle name="Standard 3 4 4 2 7" xfId="853" xr:uid="{00000000-0005-0000-0000-000067030000}"/>
    <cellStyle name="Standard 3 4 4 3" xfId="546" xr:uid="{00000000-0005-0000-0000-000068030000}"/>
    <cellStyle name="Standard 3 4 4 3 2" xfId="547" xr:uid="{00000000-0005-0000-0000-000069030000}"/>
    <cellStyle name="Standard 3 4 4 3 2 2" xfId="1254" xr:uid="{00000000-0005-0000-0000-00006A030000}"/>
    <cellStyle name="Standard 3 4 4 3 3" xfId="548" xr:uid="{00000000-0005-0000-0000-00006B030000}"/>
    <cellStyle name="Standard 3 4 4 3 3 2" xfId="1091" xr:uid="{00000000-0005-0000-0000-00006C030000}"/>
    <cellStyle name="Standard 3 4 4 3 4" xfId="549" xr:uid="{00000000-0005-0000-0000-00006D030000}"/>
    <cellStyle name="Standard 3 4 4 3 5" xfId="887" xr:uid="{00000000-0005-0000-0000-00006E030000}"/>
    <cellStyle name="Standard 3 4 4 4" xfId="550" xr:uid="{00000000-0005-0000-0000-00006F030000}"/>
    <cellStyle name="Standard 3 4 4 4 2" xfId="551" xr:uid="{00000000-0005-0000-0000-000070030000}"/>
    <cellStyle name="Standard 3 4 4 4 3" xfId="1023" xr:uid="{00000000-0005-0000-0000-000071030000}"/>
    <cellStyle name="Standard 3 4 4 5" xfId="552" xr:uid="{00000000-0005-0000-0000-000072030000}"/>
    <cellStyle name="Standard 3 4 4 5 2" xfId="1164" xr:uid="{00000000-0005-0000-0000-000073030000}"/>
    <cellStyle name="Standard 3 4 4 6" xfId="553" xr:uid="{00000000-0005-0000-0000-000074030000}"/>
    <cellStyle name="Standard 3 4 4 6 2" xfId="955" xr:uid="{00000000-0005-0000-0000-000075030000}"/>
    <cellStyle name="Standard 3 4 4 7" xfId="554" xr:uid="{00000000-0005-0000-0000-000076030000}"/>
    <cellStyle name="Standard 3 4 4 8" xfId="819" xr:uid="{00000000-0005-0000-0000-000077030000}"/>
    <cellStyle name="Standard 3 4 5" xfId="555" xr:uid="{00000000-0005-0000-0000-000078030000}"/>
    <cellStyle name="Standard 3 4 5 2" xfId="556" xr:uid="{00000000-0005-0000-0000-000079030000}"/>
    <cellStyle name="Standard 3 4 5 2 2" xfId="557" xr:uid="{00000000-0005-0000-0000-00007A030000}"/>
    <cellStyle name="Standard 3 4 5 2 2 2" xfId="1255" xr:uid="{00000000-0005-0000-0000-00007B030000}"/>
    <cellStyle name="Standard 3 4 5 2 3" xfId="558" xr:uid="{00000000-0005-0000-0000-00007C030000}"/>
    <cellStyle name="Standard 3 4 5 2 3 2" xfId="1108" xr:uid="{00000000-0005-0000-0000-00007D030000}"/>
    <cellStyle name="Standard 3 4 5 2 4" xfId="559" xr:uid="{00000000-0005-0000-0000-00007E030000}"/>
    <cellStyle name="Standard 3 4 5 2 5" xfId="904" xr:uid="{00000000-0005-0000-0000-00007F030000}"/>
    <cellStyle name="Standard 3 4 5 3" xfId="560" xr:uid="{00000000-0005-0000-0000-000080030000}"/>
    <cellStyle name="Standard 3 4 5 3 2" xfId="561" xr:uid="{00000000-0005-0000-0000-000081030000}"/>
    <cellStyle name="Standard 3 4 5 3 3" xfId="1040" xr:uid="{00000000-0005-0000-0000-000082030000}"/>
    <cellStyle name="Standard 3 4 5 4" xfId="562" xr:uid="{00000000-0005-0000-0000-000083030000}"/>
    <cellStyle name="Standard 3 4 5 4 2" xfId="1181" xr:uid="{00000000-0005-0000-0000-000084030000}"/>
    <cellStyle name="Standard 3 4 5 5" xfId="563" xr:uid="{00000000-0005-0000-0000-000085030000}"/>
    <cellStyle name="Standard 3 4 5 5 2" xfId="972" xr:uid="{00000000-0005-0000-0000-000086030000}"/>
    <cellStyle name="Standard 3 4 5 6" xfId="564" xr:uid="{00000000-0005-0000-0000-000087030000}"/>
    <cellStyle name="Standard 3 4 5 7" xfId="836" xr:uid="{00000000-0005-0000-0000-000088030000}"/>
    <cellStyle name="Standard 3 4 6" xfId="565" xr:uid="{00000000-0005-0000-0000-000089030000}"/>
    <cellStyle name="Standard 3 4 6 2" xfId="566" xr:uid="{00000000-0005-0000-0000-00008A030000}"/>
    <cellStyle name="Standard 3 4 6 2 2" xfId="567" xr:uid="{00000000-0005-0000-0000-00008B030000}"/>
    <cellStyle name="Standard 3 4 6 2 3" xfId="1147" xr:uid="{00000000-0005-0000-0000-00008C030000}"/>
    <cellStyle name="Standard 3 4 6 3" xfId="568" xr:uid="{00000000-0005-0000-0000-00008D030000}"/>
    <cellStyle name="Standard 3 4 6 3 2" xfId="1074" xr:uid="{00000000-0005-0000-0000-00008E030000}"/>
    <cellStyle name="Standard 3 4 6 4" xfId="569" xr:uid="{00000000-0005-0000-0000-00008F030000}"/>
    <cellStyle name="Standard 3 4 6 5" xfId="870" xr:uid="{00000000-0005-0000-0000-000090030000}"/>
    <cellStyle name="Standard 3 4 7" xfId="570" xr:uid="{00000000-0005-0000-0000-000091030000}"/>
    <cellStyle name="Standard 3 4 7 2" xfId="571" xr:uid="{00000000-0005-0000-0000-000092030000}"/>
    <cellStyle name="Standard 3 4 7 3" xfId="1006" xr:uid="{00000000-0005-0000-0000-000093030000}"/>
    <cellStyle name="Standard 3 4 8" xfId="572" xr:uid="{00000000-0005-0000-0000-000094030000}"/>
    <cellStyle name="Standard 3 4 8 2" xfId="1142" xr:uid="{00000000-0005-0000-0000-000095030000}"/>
    <cellStyle name="Standard 3 4 9" xfId="573" xr:uid="{00000000-0005-0000-0000-000096030000}"/>
    <cellStyle name="Standard 3 4 9 2" xfId="938" xr:uid="{00000000-0005-0000-0000-000097030000}"/>
    <cellStyle name="Standard 3 5" xfId="574" xr:uid="{00000000-0005-0000-0000-000098030000}"/>
    <cellStyle name="Standard 3 5 10" xfId="575" xr:uid="{00000000-0005-0000-0000-000099030000}"/>
    <cellStyle name="Standard 3 5 11" xfId="803" xr:uid="{00000000-0005-0000-0000-00009A030000}"/>
    <cellStyle name="Standard 3 5 2" xfId="576" xr:uid="{00000000-0005-0000-0000-00009B030000}"/>
    <cellStyle name="Standard 3 5 2 2" xfId="577" xr:uid="{00000000-0005-0000-0000-00009C030000}"/>
    <cellStyle name="Standard 3 5 2 2 2" xfId="578" xr:uid="{00000000-0005-0000-0000-00009D030000}"/>
    <cellStyle name="Standard 3 5 2 2 2 2" xfId="579" xr:uid="{00000000-0005-0000-0000-00009E030000}"/>
    <cellStyle name="Standard 3 5 2 2 2 2 2" xfId="580" xr:uid="{00000000-0005-0000-0000-00009F030000}"/>
    <cellStyle name="Standard 3 5 2 2 2 2 2 2" xfId="1256" xr:uid="{00000000-0005-0000-0000-0000A0030000}"/>
    <cellStyle name="Standard 3 5 2 2 2 2 3" xfId="581" xr:uid="{00000000-0005-0000-0000-0000A1030000}"/>
    <cellStyle name="Standard 3 5 2 2 2 2 3 2" xfId="1131" xr:uid="{00000000-0005-0000-0000-0000A2030000}"/>
    <cellStyle name="Standard 3 5 2 2 2 2 4" xfId="582" xr:uid="{00000000-0005-0000-0000-0000A3030000}"/>
    <cellStyle name="Standard 3 5 2 2 2 2 5" xfId="927" xr:uid="{00000000-0005-0000-0000-0000A4030000}"/>
    <cellStyle name="Standard 3 5 2 2 2 3" xfId="583" xr:uid="{00000000-0005-0000-0000-0000A5030000}"/>
    <cellStyle name="Standard 3 5 2 2 2 3 2" xfId="584" xr:uid="{00000000-0005-0000-0000-0000A6030000}"/>
    <cellStyle name="Standard 3 5 2 2 2 3 3" xfId="1063" xr:uid="{00000000-0005-0000-0000-0000A7030000}"/>
    <cellStyle name="Standard 3 5 2 2 2 4" xfId="585" xr:uid="{00000000-0005-0000-0000-0000A8030000}"/>
    <cellStyle name="Standard 3 5 2 2 2 4 2" xfId="1204" xr:uid="{00000000-0005-0000-0000-0000A9030000}"/>
    <cellStyle name="Standard 3 5 2 2 2 5" xfId="586" xr:uid="{00000000-0005-0000-0000-0000AA030000}"/>
    <cellStyle name="Standard 3 5 2 2 2 5 2" xfId="995" xr:uid="{00000000-0005-0000-0000-0000AB030000}"/>
    <cellStyle name="Standard 3 5 2 2 2 6" xfId="587" xr:uid="{00000000-0005-0000-0000-0000AC030000}"/>
    <cellStyle name="Standard 3 5 2 2 2 7" xfId="859" xr:uid="{00000000-0005-0000-0000-0000AD030000}"/>
    <cellStyle name="Standard 3 5 2 2 3" xfId="588" xr:uid="{00000000-0005-0000-0000-0000AE030000}"/>
    <cellStyle name="Standard 3 5 2 2 3 2" xfId="589" xr:uid="{00000000-0005-0000-0000-0000AF030000}"/>
    <cellStyle name="Standard 3 5 2 2 3 2 2" xfId="1257" xr:uid="{00000000-0005-0000-0000-0000B0030000}"/>
    <cellStyle name="Standard 3 5 2 2 3 3" xfId="590" xr:uid="{00000000-0005-0000-0000-0000B1030000}"/>
    <cellStyle name="Standard 3 5 2 2 3 3 2" xfId="1097" xr:uid="{00000000-0005-0000-0000-0000B2030000}"/>
    <cellStyle name="Standard 3 5 2 2 3 4" xfId="591" xr:uid="{00000000-0005-0000-0000-0000B3030000}"/>
    <cellStyle name="Standard 3 5 2 2 3 5" xfId="893" xr:uid="{00000000-0005-0000-0000-0000B4030000}"/>
    <cellStyle name="Standard 3 5 2 2 4" xfId="592" xr:uid="{00000000-0005-0000-0000-0000B5030000}"/>
    <cellStyle name="Standard 3 5 2 2 4 2" xfId="593" xr:uid="{00000000-0005-0000-0000-0000B6030000}"/>
    <cellStyle name="Standard 3 5 2 2 4 3" xfId="1029" xr:uid="{00000000-0005-0000-0000-0000B7030000}"/>
    <cellStyle name="Standard 3 5 2 2 5" xfId="594" xr:uid="{00000000-0005-0000-0000-0000B8030000}"/>
    <cellStyle name="Standard 3 5 2 2 5 2" xfId="1170" xr:uid="{00000000-0005-0000-0000-0000B9030000}"/>
    <cellStyle name="Standard 3 5 2 2 6" xfId="595" xr:uid="{00000000-0005-0000-0000-0000BA030000}"/>
    <cellStyle name="Standard 3 5 2 2 6 2" xfId="961" xr:uid="{00000000-0005-0000-0000-0000BB030000}"/>
    <cellStyle name="Standard 3 5 2 2 7" xfId="596" xr:uid="{00000000-0005-0000-0000-0000BC030000}"/>
    <cellStyle name="Standard 3 5 2 2 8" xfId="825" xr:uid="{00000000-0005-0000-0000-0000BD030000}"/>
    <cellStyle name="Standard 3 5 2 3" xfId="597" xr:uid="{00000000-0005-0000-0000-0000BE030000}"/>
    <cellStyle name="Standard 3 5 2 3 2" xfId="598" xr:uid="{00000000-0005-0000-0000-0000BF030000}"/>
    <cellStyle name="Standard 3 5 2 3 2 2" xfId="599" xr:uid="{00000000-0005-0000-0000-0000C0030000}"/>
    <cellStyle name="Standard 3 5 2 3 2 2 2" xfId="1258" xr:uid="{00000000-0005-0000-0000-0000C1030000}"/>
    <cellStyle name="Standard 3 5 2 3 2 3" xfId="600" xr:uid="{00000000-0005-0000-0000-0000C2030000}"/>
    <cellStyle name="Standard 3 5 2 3 2 3 2" xfId="1114" xr:uid="{00000000-0005-0000-0000-0000C3030000}"/>
    <cellStyle name="Standard 3 5 2 3 2 4" xfId="601" xr:uid="{00000000-0005-0000-0000-0000C4030000}"/>
    <cellStyle name="Standard 3 5 2 3 2 5" xfId="910" xr:uid="{00000000-0005-0000-0000-0000C5030000}"/>
    <cellStyle name="Standard 3 5 2 3 3" xfId="602" xr:uid="{00000000-0005-0000-0000-0000C6030000}"/>
    <cellStyle name="Standard 3 5 2 3 3 2" xfId="603" xr:uid="{00000000-0005-0000-0000-0000C7030000}"/>
    <cellStyle name="Standard 3 5 2 3 3 3" xfId="1046" xr:uid="{00000000-0005-0000-0000-0000C8030000}"/>
    <cellStyle name="Standard 3 5 2 3 4" xfId="604" xr:uid="{00000000-0005-0000-0000-0000C9030000}"/>
    <cellStyle name="Standard 3 5 2 3 4 2" xfId="1187" xr:uid="{00000000-0005-0000-0000-0000CA030000}"/>
    <cellStyle name="Standard 3 5 2 3 5" xfId="605" xr:uid="{00000000-0005-0000-0000-0000CB030000}"/>
    <cellStyle name="Standard 3 5 2 3 5 2" xfId="978" xr:uid="{00000000-0005-0000-0000-0000CC030000}"/>
    <cellStyle name="Standard 3 5 2 3 6" xfId="606" xr:uid="{00000000-0005-0000-0000-0000CD030000}"/>
    <cellStyle name="Standard 3 5 2 3 7" xfId="842" xr:uid="{00000000-0005-0000-0000-0000CE030000}"/>
    <cellStyle name="Standard 3 5 2 4" xfId="607" xr:uid="{00000000-0005-0000-0000-0000CF030000}"/>
    <cellStyle name="Standard 3 5 2 4 2" xfId="608" xr:uid="{00000000-0005-0000-0000-0000D0030000}"/>
    <cellStyle name="Standard 3 5 2 4 2 2" xfId="1259" xr:uid="{00000000-0005-0000-0000-0000D1030000}"/>
    <cellStyle name="Standard 3 5 2 4 3" xfId="609" xr:uid="{00000000-0005-0000-0000-0000D2030000}"/>
    <cellStyle name="Standard 3 5 2 4 3 2" xfId="1080" xr:uid="{00000000-0005-0000-0000-0000D3030000}"/>
    <cellStyle name="Standard 3 5 2 4 4" xfId="610" xr:uid="{00000000-0005-0000-0000-0000D4030000}"/>
    <cellStyle name="Standard 3 5 2 4 5" xfId="876" xr:uid="{00000000-0005-0000-0000-0000D5030000}"/>
    <cellStyle name="Standard 3 5 2 5" xfId="611" xr:uid="{00000000-0005-0000-0000-0000D6030000}"/>
    <cellStyle name="Standard 3 5 2 5 2" xfId="612" xr:uid="{00000000-0005-0000-0000-0000D7030000}"/>
    <cellStyle name="Standard 3 5 2 5 3" xfId="1012" xr:uid="{00000000-0005-0000-0000-0000D8030000}"/>
    <cellStyle name="Standard 3 5 2 6" xfId="613" xr:uid="{00000000-0005-0000-0000-0000D9030000}"/>
    <cellStyle name="Standard 3 5 2 6 2" xfId="1153" xr:uid="{00000000-0005-0000-0000-0000DA030000}"/>
    <cellStyle name="Standard 3 5 2 7" xfId="614" xr:uid="{00000000-0005-0000-0000-0000DB030000}"/>
    <cellStyle name="Standard 3 5 2 7 2" xfId="944" xr:uid="{00000000-0005-0000-0000-0000DC030000}"/>
    <cellStyle name="Standard 3 5 2 8" xfId="615" xr:uid="{00000000-0005-0000-0000-0000DD030000}"/>
    <cellStyle name="Standard 3 5 2 9" xfId="808" xr:uid="{00000000-0005-0000-0000-0000DE030000}"/>
    <cellStyle name="Standard 3 5 3" xfId="616" xr:uid="{00000000-0005-0000-0000-0000DF030000}"/>
    <cellStyle name="Standard 3 5 3 2" xfId="617" xr:uid="{00000000-0005-0000-0000-0000E0030000}"/>
    <cellStyle name="Standard 3 5 3 2 2" xfId="618" xr:uid="{00000000-0005-0000-0000-0000E1030000}"/>
    <cellStyle name="Standard 3 5 3 2 2 2" xfId="619" xr:uid="{00000000-0005-0000-0000-0000E2030000}"/>
    <cellStyle name="Standard 3 5 3 2 2 2 2" xfId="620" xr:uid="{00000000-0005-0000-0000-0000E3030000}"/>
    <cellStyle name="Standard 3 5 3 2 2 2 2 2" xfId="1260" xr:uid="{00000000-0005-0000-0000-0000E4030000}"/>
    <cellStyle name="Standard 3 5 3 2 2 2 3" xfId="621" xr:uid="{00000000-0005-0000-0000-0000E5030000}"/>
    <cellStyle name="Standard 3 5 3 2 2 2 3 2" xfId="1136" xr:uid="{00000000-0005-0000-0000-0000E6030000}"/>
    <cellStyle name="Standard 3 5 3 2 2 2 4" xfId="622" xr:uid="{00000000-0005-0000-0000-0000E7030000}"/>
    <cellStyle name="Standard 3 5 3 2 2 2 5" xfId="932" xr:uid="{00000000-0005-0000-0000-0000E8030000}"/>
    <cellStyle name="Standard 3 5 3 2 2 3" xfId="623" xr:uid="{00000000-0005-0000-0000-0000E9030000}"/>
    <cellStyle name="Standard 3 5 3 2 2 3 2" xfId="624" xr:uid="{00000000-0005-0000-0000-0000EA030000}"/>
    <cellStyle name="Standard 3 5 3 2 2 3 3" xfId="1068" xr:uid="{00000000-0005-0000-0000-0000EB030000}"/>
    <cellStyle name="Standard 3 5 3 2 2 4" xfId="625" xr:uid="{00000000-0005-0000-0000-0000EC030000}"/>
    <cellStyle name="Standard 3 5 3 2 2 4 2" xfId="1209" xr:uid="{00000000-0005-0000-0000-0000ED030000}"/>
    <cellStyle name="Standard 3 5 3 2 2 5" xfId="626" xr:uid="{00000000-0005-0000-0000-0000EE030000}"/>
    <cellStyle name="Standard 3 5 3 2 2 5 2" xfId="1000" xr:uid="{00000000-0005-0000-0000-0000EF030000}"/>
    <cellStyle name="Standard 3 5 3 2 2 6" xfId="627" xr:uid="{00000000-0005-0000-0000-0000F0030000}"/>
    <cellStyle name="Standard 3 5 3 2 2 7" xfId="864" xr:uid="{00000000-0005-0000-0000-0000F1030000}"/>
    <cellStyle name="Standard 3 5 3 2 3" xfId="628" xr:uid="{00000000-0005-0000-0000-0000F2030000}"/>
    <cellStyle name="Standard 3 5 3 2 3 2" xfId="629" xr:uid="{00000000-0005-0000-0000-0000F3030000}"/>
    <cellStyle name="Standard 3 5 3 2 3 2 2" xfId="1261" xr:uid="{00000000-0005-0000-0000-0000F4030000}"/>
    <cellStyle name="Standard 3 5 3 2 3 3" xfId="630" xr:uid="{00000000-0005-0000-0000-0000F5030000}"/>
    <cellStyle name="Standard 3 5 3 2 3 3 2" xfId="1102" xr:uid="{00000000-0005-0000-0000-0000F6030000}"/>
    <cellStyle name="Standard 3 5 3 2 3 4" xfId="631" xr:uid="{00000000-0005-0000-0000-0000F7030000}"/>
    <cellStyle name="Standard 3 5 3 2 3 5" xfId="898" xr:uid="{00000000-0005-0000-0000-0000F8030000}"/>
    <cellStyle name="Standard 3 5 3 2 4" xfId="632" xr:uid="{00000000-0005-0000-0000-0000F9030000}"/>
    <cellStyle name="Standard 3 5 3 2 4 2" xfId="633" xr:uid="{00000000-0005-0000-0000-0000FA030000}"/>
    <cellStyle name="Standard 3 5 3 2 4 3" xfId="1034" xr:uid="{00000000-0005-0000-0000-0000FB030000}"/>
    <cellStyle name="Standard 3 5 3 2 5" xfId="634" xr:uid="{00000000-0005-0000-0000-0000FC030000}"/>
    <cellStyle name="Standard 3 5 3 2 5 2" xfId="1175" xr:uid="{00000000-0005-0000-0000-0000FD030000}"/>
    <cellStyle name="Standard 3 5 3 2 6" xfId="635" xr:uid="{00000000-0005-0000-0000-0000FE030000}"/>
    <cellStyle name="Standard 3 5 3 2 6 2" xfId="966" xr:uid="{00000000-0005-0000-0000-0000FF030000}"/>
    <cellStyle name="Standard 3 5 3 2 7" xfId="636" xr:uid="{00000000-0005-0000-0000-000000040000}"/>
    <cellStyle name="Standard 3 5 3 2 8" xfId="830" xr:uid="{00000000-0005-0000-0000-000001040000}"/>
    <cellStyle name="Standard 3 5 3 3" xfId="637" xr:uid="{00000000-0005-0000-0000-000002040000}"/>
    <cellStyle name="Standard 3 5 3 3 2" xfId="638" xr:uid="{00000000-0005-0000-0000-000003040000}"/>
    <cellStyle name="Standard 3 5 3 3 2 2" xfId="639" xr:uid="{00000000-0005-0000-0000-000004040000}"/>
    <cellStyle name="Standard 3 5 3 3 2 2 2" xfId="1262" xr:uid="{00000000-0005-0000-0000-000005040000}"/>
    <cellStyle name="Standard 3 5 3 3 2 3" xfId="640" xr:uid="{00000000-0005-0000-0000-000006040000}"/>
    <cellStyle name="Standard 3 5 3 3 2 3 2" xfId="1119" xr:uid="{00000000-0005-0000-0000-000007040000}"/>
    <cellStyle name="Standard 3 5 3 3 2 4" xfId="641" xr:uid="{00000000-0005-0000-0000-000008040000}"/>
    <cellStyle name="Standard 3 5 3 3 2 5" xfId="915" xr:uid="{00000000-0005-0000-0000-000009040000}"/>
    <cellStyle name="Standard 3 5 3 3 3" xfId="642" xr:uid="{00000000-0005-0000-0000-00000A040000}"/>
    <cellStyle name="Standard 3 5 3 3 3 2" xfId="643" xr:uid="{00000000-0005-0000-0000-00000B040000}"/>
    <cellStyle name="Standard 3 5 3 3 3 3" xfId="1051" xr:uid="{00000000-0005-0000-0000-00000C040000}"/>
    <cellStyle name="Standard 3 5 3 3 4" xfId="644" xr:uid="{00000000-0005-0000-0000-00000D040000}"/>
    <cellStyle name="Standard 3 5 3 3 4 2" xfId="1192" xr:uid="{00000000-0005-0000-0000-00000E040000}"/>
    <cellStyle name="Standard 3 5 3 3 5" xfId="645" xr:uid="{00000000-0005-0000-0000-00000F040000}"/>
    <cellStyle name="Standard 3 5 3 3 5 2" xfId="983" xr:uid="{00000000-0005-0000-0000-000010040000}"/>
    <cellStyle name="Standard 3 5 3 3 6" xfId="646" xr:uid="{00000000-0005-0000-0000-000011040000}"/>
    <cellStyle name="Standard 3 5 3 3 7" xfId="847" xr:uid="{00000000-0005-0000-0000-000012040000}"/>
    <cellStyle name="Standard 3 5 3 4" xfId="647" xr:uid="{00000000-0005-0000-0000-000013040000}"/>
    <cellStyle name="Standard 3 5 3 4 2" xfId="648" xr:uid="{00000000-0005-0000-0000-000014040000}"/>
    <cellStyle name="Standard 3 5 3 4 2 2" xfId="1263" xr:uid="{00000000-0005-0000-0000-000015040000}"/>
    <cellStyle name="Standard 3 5 3 4 3" xfId="649" xr:uid="{00000000-0005-0000-0000-000016040000}"/>
    <cellStyle name="Standard 3 5 3 4 3 2" xfId="1085" xr:uid="{00000000-0005-0000-0000-000017040000}"/>
    <cellStyle name="Standard 3 5 3 4 4" xfId="650" xr:uid="{00000000-0005-0000-0000-000018040000}"/>
    <cellStyle name="Standard 3 5 3 4 5" xfId="881" xr:uid="{00000000-0005-0000-0000-000019040000}"/>
    <cellStyle name="Standard 3 5 3 5" xfId="651" xr:uid="{00000000-0005-0000-0000-00001A040000}"/>
    <cellStyle name="Standard 3 5 3 5 2" xfId="652" xr:uid="{00000000-0005-0000-0000-00001B040000}"/>
    <cellStyle name="Standard 3 5 3 5 3" xfId="1017" xr:uid="{00000000-0005-0000-0000-00001C040000}"/>
    <cellStyle name="Standard 3 5 3 6" xfId="653" xr:uid="{00000000-0005-0000-0000-00001D040000}"/>
    <cellStyle name="Standard 3 5 3 6 2" xfId="1158" xr:uid="{00000000-0005-0000-0000-00001E040000}"/>
    <cellStyle name="Standard 3 5 3 7" xfId="654" xr:uid="{00000000-0005-0000-0000-00001F040000}"/>
    <cellStyle name="Standard 3 5 3 7 2" xfId="949" xr:uid="{00000000-0005-0000-0000-000020040000}"/>
    <cellStyle name="Standard 3 5 3 8" xfId="655" xr:uid="{00000000-0005-0000-0000-000021040000}"/>
    <cellStyle name="Standard 3 5 3 9" xfId="813" xr:uid="{00000000-0005-0000-0000-000022040000}"/>
    <cellStyle name="Standard 3 5 4" xfId="656" xr:uid="{00000000-0005-0000-0000-000023040000}"/>
    <cellStyle name="Standard 3 5 4 2" xfId="657" xr:uid="{00000000-0005-0000-0000-000024040000}"/>
    <cellStyle name="Standard 3 5 4 2 2" xfId="658" xr:uid="{00000000-0005-0000-0000-000025040000}"/>
    <cellStyle name="Standard 3 5 4 2 2 2" xfId="659" xr:uid="{00000000-0005-0000-0000-000026040000}"/>
    <cellStyle name="Standard 3 5 4 2 2 2 2" xfId="1264" xr:uid="{00000000-0005-0000-0000-000027040000}"/>
    <cellStyle name="Standard 3 5 4 2 2 3" xfId="660" xr:uid="{00000000-0005-0000-0000-000028040000}"/>
    <cellStyle name="Standard 3 5 4 2 2 3 2" xfId="1126" xr:uid="{00000000-0005-0000-0000-000029040000}"/>
    <cellStyle name="Standard 3 5 4 2 2 4" xfId="661" xr:uid="{00000000-0005-0000-0000-00002A040000}"/>
    <cellStyle name="Standard 3 5 4 2 2 5" xfId="922" xr:uid="{00000000-0005-0000-0000-00002B040000}"/>
    <cellStyle name="Standard 3 5 4 2 3" xfId="662" xr:uid="{00000000-0005-0000-0000-00002C040000}"/>
    <cellStyle name="Standard 3 5 4 2 3 2" xfId="663" xr:uid="{00000000-0005-0000-0000-00002D040000}"/>
    <cellStyle name="Standard 3 5 4 2 3 3" xfId="1058" xr:uid="{00000000-0005-0000-0000-00002E040000}"/>
    <cellStyle name="Standard 3 5 4 2 4" xfId="664" xr:uid="{00000000-0005-0000-0000-00002F040000}"/>
    <cellStyle name="Standard 3 5 4 2 4 2" xfId="1199" xr:uid="{00000000-0005-0000-0000-000030040000}"/>
    <cellStyle name="Standard 3 5 4 2 5" xfId="665" xr:uid="{00000000-0005-0000-0000-000031040000}"/>
    <cellStyle name="Standard 3 5 4 2 5 2" xfId="990" xr:uid="{00000000-0005-0000-0000-000032040000}"/>
    <cellStyle name="Standard 3 5 4 2 6" xfId="666" xr:uid="{00000000-0005-0000-0000-000033040000}"/>
    <cellStyle name="Standard 3 5 4 2 7" xfId="854" xr:uid="{00000000-0005-0000-0000-000034040000}"/>
    <cellStyle name="Standard 3 5 4 3" xfId="667" xr:uid="{00000000-0005-0000-0000-000035040000}"/>
    <cellStyle name="Standard 3 5 4 3 2" xfId="668" xr:uid="{00000000-0005-0000-0000-000036040000}"/>
    <cellStyle name="Standard 3 5 4 3 2 2" xfId="1265" xr:uid="{00000000-0005-0000-0000-000037040000}"/>
    <cellStyle name="Standard 3 5 4 3 3" xfId="669" xr:uid="{00000000-0005-0000-0000-000038040000}"/>
    <cellStyle name="Standard 3 5 4 3 3 2" xfId="1092" xr:uid="{00000000-0005-0000-0000-000039040000}"/>
    <cellStyle name="Standard 3 5 4 3 4" xfId="670" xr:uid="{00000000-0005-0000-0000-00003A040000}"/>
    <cellStyle name="Standard 3 5 4 3 5" xfId="888" xr:uid="{00000000-0005-0000-0000-00003B040000}"/>
    <cellStyle name="Standard 3 5 4 4" xfId="671" xr:uid="{00000000-0005-0000-0000-00003C040000}"/>
    <cellStyle name="Standard 3 5 4 4 2" xfId="672" xr:uid="{00000000-0005-0000-0000-00003D040000}"/>
    <cellStyle name="Standard 3 5 4 4 3" xfId="1024" xr:uid="{00000000-0005-0000-0000-00003E040000}"/>
    <cellStyle name="Standard 3 5 4 5" xfId="673" xr:uid="{00000000-0005-0000-0000-00003F040000}"/>
    <cellStyle name="Standard 3 5 4 5 2" xfId="1165" xr:uid="{00000000-0005-0000-0000-000040040000}"/>
    <cellStyle name="Standard 3 5 4 6" xfId="674" xr:uid="{00000000-0005-0000-0000-000041040000}"/>
    <cellStyle name="Standard 3 5 4 6 2" xfId="956" xr:uid="{00000000-0005-0000-0000-000042040000}"/>
    <cellStyle name="Standard 3 5 4 7" xfId="675" xr:uid="{00000000-0005-0000-0000-000043040000}"/>
    <cellStyle name="Standard 3 5 4 8" xfId="820" xr:uid="{00000000-0005-0000-0000-000044040000}"/>
    <cellStyle name="Standard 3 5 5" xfId="676" xr:uid="{00000000-0005-0000-0000-000045040000}"/>
    <cellStyle name="Standard 3 5 5 2" xfId="677" xr:uid="{00000000-0005-0000-0000-000046040000}"/>
    <cellStyle name="Standard 3 5 5 2 2" xfId="678" xr:uid="{00000000-0005-0000-0000-000047040000}"/>
    <cellStyle name="Standard 3 5 5 2 2 2" xfId="1266" xr:uid="{00000000-0005-0000-0000-000048040000}"/>
    <cellStyle name="Standard 3 5 5 2 3" xfId="679" xr:uid="{00000000-0005-0000-0000-000049040000}"/>
    <cellStyle name="Standard 3 5 5 2 3 2" xfId="1109" xr:uid="{00000000-0005-0000-0000-00004A040000}"/>
    <cellStyle name="Standard 3 5 5 2 4" xfId="680" xr:uid="{00000000-0005-0000-0000-00004B040000}"/>
    <cellStyle name="Standard 3 5 5 2 5" xfId="905" xr:uid="{00000000-0005-0000-0000-00004C040000}"/>
    <cellStyle name="Standard 3 5 5 3" xfId="681" xr:uid="{00000000-0005-0000-0000-00004D040000}"/>
    <cellStyle name="Standard 3 5 5 3 2" xfId="682" xr:uid="{00000000-0005-0000-0000-00004E040000}"/>
    <cellStyle name="Standard 3 5 5 3 3" xfId="1041" xr:uid="{00000000-0005-0000-0000-00004F040000}"/>
    <cellStyle name="Standard 3 5 5 4" xfId="683" xr:uid="{00000000-0005-0000-0000-000050040000}"/>
    <cellStyle name="Standard 3 5 5 4 2" xfId="1182" xr:uid="{00000000-0005-0000-0000-000051040000}"/>
    <cellStyle name="Standard 3 5 5 5" xfId="684" xr:uid="{00000000-0005-0000-0000-000052040000}"/>
    <cellStyle name="Standard 3 5 5 5 2" xfId="973" xr:uid="{00000000-0005-0000-0000-000053040000}"/>
    <cellStyle name="Standard 3 5 5 6" xfId="685" xr:uid="{00000000-0005-0000-0000-000054040000}"/>
    <cellStyle name="Standard 3 5 5 7" xfId="837" xr:uid="{00000000-0005-0000-0000-000055040000}"/>
    <cellStyle name="Standard 3 5 6" xfId="686" xr:uid="{00000000-0005-0000-0000-000056040000}"/>
    <cellStyle name="Standard 3 5 6 2" xfId="687" xr:uid="{00000000-0005-0000-0000-000057040000}"/>
    <cellStyle name="Standard 3 5 6 2 2" xfId="1267" xr:uid="{00000000-0005-0000-0000-000058040000}"/>
    <cellStyle name="Standard 3 5 6 3" xfId="688" xr:uid="{00000000-0005-0000-0000-000059040000}"/>
    <cellStyle name="Standard 3 5 6 3 2" xfId="1075" xr:uid="{00000000-0005-0000-0000-00005A040000}"/>
    <cellStyle name="Standard 3 5 6 4" xfId="689" xr:uid="{00000000-0005-0000-0000-00005B040000}"/>
    <cellStyle name="Standard 3 5 6 5" xfId="871" xr:uid="{00000000-0005-0000-0000-00005C040000}"/>
    <cellStyle name="Standard 3 5 7" xfId="690" xr:uid="{00000000-0005-0000-0000-00005D040000}"/>
    <cellStyle name="Standard 3 5 7 2" xfId="691" xr:uid="{00000000-0005-0000-0000-00005E040000}"/>
    <cellStyle name="Standard 3 5 7 3" xfId="1007" xr:uid="{00000000-0005-0000-0000-00005F040000}"/>
    <cellStyle name="Standard 3 5 8" xfId="692" xr:uid="{00000000-0005-0000-0000-000060040000}"/>
    <cellStyle name="Standard 3 5 8 2" xfId="1148" xr:uid="{00000000-0005-0000-0000-000061040000}"/>
    <cellStyle name="Standard 3 5 9" xfId="693" xr:uid="{00000000-0005-0000-0000-000062040000}"/>
    <cellStyle name="Standard 3 5 9 2" xfId="939" xr:uid="{00000000-0005-0000-0000-000063040000}"/>
    <cellStyle name="Standard 3 6" xfId="694" xr:uid="{00000000-0005-0000-0000-000064040000}"/>
    <cellStyle name="Standard 3 7" xfId="695" xr:uid="{00000000-0005-0000-0000-000065040000}"/>
    <cellStyle name="Standard 3 7 2" xfId="696" xr:uid="{00000000-0005-0000-0000-000066040000}"/>
    <cellStyle name="Standard 3 7 2 2" xfId="697" xr:uid="{00000000-0005-0000-0000-000067040000}"/>
    <cellStyle name="Standard 3 7 2 2 2" xfId="698" xr:uid="{00000000-0005-0000-0000-000068040000}"/>
    <cellStyle name="Standard 3 7 2 2 2 2" xfId="1268" xr:uid="{00000000-0005-0000-0000-000069040000}"/>
    <cellStyle name="Standard 3 7 2 2 3" xfId="699" xr:uid="{00000000-0005-0000-0000-00006A040000}"/>
    <cellStyle name="Standard 3 7 2 2 3 2" xfId="1120" xr:uid="{00000000-0005-0000-0000-00006B040000}"/>
    <cellStyle name="Standard 3 7 2 2 4" xfId="700" xr:uid="{00000000-0005-0000-0000-00006C040000}"/>
    <cellStyle name="Standard 3 7 2 2 5" xfId="916" xr:uid="{00000000-0005-0000-0000-00006D040000}"/>
    <cellStyle name="Standard 3 7 2 3" xfId="701" xr:uid="{00000000-0005-0000-0000-00006E040000}"/>
    <cellStyle name="Standard 3 7 2 3 2" xfId="702" xr:uid="{00000000-0005-0000-0000-00006F040000}"/>
    <cellStyle name="Standard 3 7 2 3 3" xfId="1052" xr:uid="{00000000-0005-0000-0000-000070040000}"/>
    <cellStyle name="Standard 3 7 2 4" xfId="703" xr:uid="{00000000-0005-0000-0000-000071040000}"/>
    <cellStyle name="Standard 3 7 2 4 2" xfId="1193" xr:uid="{00000000-0005-0000-0000-000072040000}"/>
    <cellStyle name="Standard 3 7 2 5" xfId="704" xr:uid="{00000000-0005-0000-0000-000073040000}"/>
    <cellStyle name="Standard 3 7 2 5 2" xfId="984" xr:uid="{00000000-0005-0000-0000-000074040000}"/>
    <cellStyle name="Standard 3 7 2 6" xfId="705" xr:uid="{00000000-0005-0000-0000-000075040000}"/>
    <cellStyle name="Standard 3 7 2 7" xfId="848" xr:uid="{00000000-0005-0000-0000-000076040000}"/>
    <cellStyle name="Standard 3 7 3" xfId="706" xr:uid="{00000000-0005-0000-0000-000077040000}"/>
    <cellStyle name="Standard 3 7 3 2" xfId="707" xr:uid="{00000000-0005-0000-0000-000078040000}"/>
    <cellStyle name="Standard 3 7 3 2 2" xfId="1269" xr:uid="{00000000-0005-0000-0000-000079040000}"/>
    <cellStyle name="Standard 3 7 3 3" xfId="708" xr:uid="{00000000-0005-0000-0000-00007A040000}"/>
    <cellStyle name="Standard 3 7 3 3 2" xfId="1086" xr:uid="{00000000-0005-0000-0000-00007B040000}"/>
    <cellStyle name="Standard 3 7 3 4" xfId="709" xr:uid="{00000000-0005-0000-0000-00007C040000}"/>
    <cellStyle name="Standard 3 7 3 5" xfId="882" xr:uid="{00000000-0005-0000-0000-00007D040000}"/>
    <cellStyle name="Standard 3 7 4" xfId="710" xr:uid="{00000000-0005-0000-0000-00007E040000}"/>
    <cellStyle name="Standard 3 7 4 2" xfId="711" xr:uid="{00000000-0005-0000-0000-00007F040000}"/>
    <cellStyle name="Standard 3 7 4 3" xfId="1018" xr:uid="{00000000-0005-0000-0000-000080040000}"/>
    <cellStyle name="Standard 3 7 5" xfId="712" xr:uid="{00000000-0005-0000-0000-000081040000}"/>
    <cellStyle name="Standard 3 7 5 2" xfId="1159" xr:uid="{00000000-0005-0000-0000-000082040000}"/>
    <cellStyle name="Standard 3 7 6" xfId="713" xr:uid="{00000000-0005-0000-0000-000083040000}"/>
    <cellStyle name="Standard 3 7 6 2" xfId="950" xr:uid="{00000000-0005-0000-0000-000084040000}"/>
    <cellStyle name="Standard 3 7 7" xfId="714" xr:uid="{00000000-0005-0000-0000-000085040000}"/>
    <cellStyle name="Standard 3 7 8" xfId="814" xr:uid="{00000000-0005-0000-0000-000086040000}"/>
    <cellStyle name="Standard 3 8" xfId="715" xr:uid="{00000000-0005-0000-0000-000087040000}"/>
    <cellStyle name="Standard 3 8 2" xfId="716" xr:uid="{00000000-0005-0000-0000-000088040000}"/>
    <cellStyle name="Standard 3 8 2 2" xfId="717" xr:uid="{00000000-0005-0000-0000-000089040000}"/>
    <cellStyle name="Standard 3 8 2 2 2" xfId="718" xr:uid="{00000000-0005-0000-0000-00008A040000}"/>
    <cellStyle name="Standard 3 8 2 2 2 2" xfId="1270" xr:uid="{00000000-0005-0000-0000-00008B040000}"/>
    <cellStyle name="Standard 3 8 2 2 3" xfId="719" xr:uid="{00000000-0005-0000-0000-00008C040000}"/>
    <cellStyle name="Standard 3 8 2 2 3 2" xfId="1121" xr:uid="{00000000-0005-0000-0000-00008D040000}"/>
    <cellStyle name="Standard 3 8 2 2 4" xfId="720" xr:uid="{00000000-0005-0000-0000-00008E040000}"/>
    <cellStyle name="Standard 3 8 2 2 5" xfId="917" xr:uid="{00000000-0005-0000-0000-00008F040000}"/>
    <cellStyle name="Standard 3 8 2 3" xfId="721" xr:uid="{00000000-0005-0000-0000-000090040000}"/>
    <cellStyle name="Standard 3 8 2 3 2" xfId="722" xr:uid="{00000000-0005-0000-0000-000091040000}"/>
    <cellStyle name="Standard 3 8 2 3 3" xfId="1053" xr:uid="{00000000-0005-0000-0000-000092040000}"/>
    <cellStyle name="Standard 3 8 2 4" xfId="723" xr:uid="{00000000-0005-0000-0000-000093040000}"/>
    <cellStyle name="Standard 3 8 2 4 2" xfId="1194" xr:uid="{00000000-0005-0000-0000-000094040000}"/>
    <cellStyle name="Standard 3 8 2 5" xfId="724" xr:uid="{00000000-0005-0000-0000-000095040000}"/>
    <cellStyle name="Standard 3 8 2 5 2" xfId="985" xr:uid="{00000000-0005-0000-0000-000096040000}"/>
    <cellStyle name="Standard 3 8 2 6" xfId="725" xr:uid="{00000000-0005-0000-0000-000097040000}"/>
    <cellStyle name="Standard 3 8 2 7" xfId="849" xr:uid="{00000000-0005-0000-0000-000098040000}"/>
    <cellStyle name="Standard 3 8 3" xfId="726" xr:uid="{00000000-0005-0000-0000-000099040000}"/>
    <cellStyle name="Standard 3 8 3 2" xfId="727" xr:uid="{00000000-0005-0000-0000-00009A040000}"/>
    <cellStyle name="Standard 3 8 3 2 2" xfId="1271" xr:uid="{00000000-0005-0000-0000-00009B040000}"/>
    <cellStyle name="Standard 3 8 3 3" xfId="728" xr:uid="{00000000-0005-0000-0000-00009C040000}"/>
    <cellStyle name="Standard 3 8 3 3 2" xfId="1087" xr:uid="{00000000-0005-0000-0000-00009D040000}"/>
    <cellStyle name="Standard 3 8 3 4" xfId="729" xr:uid="{00000000-0005-0000-0000-00009E040000}"/>
    <cellStyle name="Standard 3 8 3 5" xfId="883" xr:uid="{00000000-0005-0000-0000-00009F040000}"/>
    <cellStyle name="Standard 3 8 4" xfId="730" xr:uid="{00000000-0005-0000-0000-0000A0040000}"/>
    <cellStyle name="Standard 3 8 4 2" xfId="731" xr:uid="{00000000-0005-0000-0000-0000A1040000}"/>
    <cellStyle name="Standard 3 8 4 3" xfId="1019" xr:uid="{00000000-0005-0000-0000-0000A2040000}"/>
    <cellStyle name="Standard 3 8 5" xfId="732" xr:uid="{00000000-0005-0000-0000-0000A3040000}"/>
    <cellStyle name="Standard 3 8 5 2" xfId="1160" xr:uid="{00000000-0005-0000-0000-0000A4040000}"/>
    <cellStyle name="Standard 3 8 6" xfId="733" xr:uid="{00000000-0005-0000-0000-0000A5040000}"/>
    <cellStyle name="Standard 3 8 6 2" xfId="951" xr:uid="{00000000-0005-0000-0000-0000A6040000}"/>
    <cellStyle name="Standard 3 8 7" xfId="734" xr:uid="{00000000-0005-0000-0000-0000A7040000}"/>
    <cellStyle name="Standard 3 8 8" xfId="815" xr:uid="{00000000-0005-0000-0000-0000A8040000}"/>
    <cellStyle name="Standard 3 9" xfId="735" xr:uid="{00000000-0005-0000-0000-0000A9040000}"/>
    <cellStyle name="Standard 3 9 2" xfId="736" xr:uid="{00000000-0005-0000-0000-0000AA040000}"/>
    <cellStyle name="Standard 3 9 2 2" xfId="737" xr:uid="{00000000-0005-0000-0000-0000AB040000}"/>
    <cellStyle name="Standard 3 9 2 2 2" xfId="738" xr:uid="{00000000-0005-0000-0000-0000AC040000}"/>
    <cellStyle name="Standard 3 9 2 2 2 2" xfId="1272" xr:uid="{00000000-0005-0000-0000-0000AD040000}"/>
    <cellStyle name="Standard 3 9 2 2 3" xfId="739" xr:uid="{00000000-0005-0000-0000-0000AE040000}"/>
    <cellStyle name="Standard 3 9 2 2 3 2" xfId="1137" xr:uid="{00000000-0005-0000-0000-0000AF040000}"/>
    <cellStyle name="Standard 3 9 2 2 4" xfId="740" xr:uid="{00000000-0005-0000-0000-0000B0040000}"/>
    <cellStyle name="Standard 3 9 2 2 5" xfId="933" xr:uid="{00000000-0005-0000-0000-0000B1040000}"/>
    <cellStyle name="Standard 3 9 2 3" xfId="741" xr:uid="{00000000-0005-0000-0000-0000B2040000}"/>
    <cellStyle name="Standard 3 9 2 3 2" xfId="742" xr:uid="{00000000-0005-0000-0000-0000B3040000}"/>
    <cellStyle name="Standard 3 9 2 3 3" xfId="1069" xr:uid="{00000000-0005-0000-0000-0000B4040000}"/>
    <cellStyle name="Standard 3 9 2 4" xfId="743" xr:uid="{00000000-0005-0000-0000-0000B5040000}"/>
    <cellStyle name="Standard 3 9 2 4 2" xfId="1210" xr:uid="{00000000-0005-0000-0000-0000B6040000}"/>
    <cellStyle name="Standard 3 9 2 5" xfId="744" xr:uid="{00000000-0005-0000-0000-0000B7040000}"/>
    <cellStyle name="Standard 3 9 2 5 2" xfId="1001" xr:uid="{00000000-0005-0000-0000-0000B8040000}"/>
    <cellStyle name="Standard 3 9 2 6" xfId="745" xr:uid="{00000000-0005-0000-0000-0000B9040000}"/>
    <cellStyle name="Standard 3 9 2 7" xfId="865" xr:uid="{00000000-0005-0000-0000-0000BA040000}"/>
    <cellStyle name="Standard 3 9 3" xfId="746" xr:uid="{00000000-0005-0000-0000-0000BB040000}"/>
    <cellStyle name="Standard 3 9 3 2" xfId="747" xr:uid="{00000000-0005-0000-0000-0000BC040000}"/>
    <cellStyle name="Standard 3 9 3 2 2" xfId="1273" xr:uid="{00000000-0005-0000-0000-0000BD040000}"/>
    <cellStyle name="Standard 3 9 3 3" xfId="748" xr:uid="{00000000-0005-0000-0000-0000BE040000}"/>
    <cellStyle name="Standard 3 9 3 3 2" xfId="1103" xr:uid="{00000000-0005-0000-0000-0000BF040000}"/>
    <cellStyle name="Standard 3 9 3 4" xfId="749" xr:uid="{00000000-0005-0000-0000-0000C0040000}"/>
    <cellStyle name="Standard 3 9 3 5" xfId="899" xr:uid="{00000000-0005-0000-0000-0000C1040000}"/>
    <cellStyle name="Standard 3 9 4" xfId="750" xr:uid="{00000000-0005-0000-0000-0000C2040000}"/>
    <cellStyle name="Standard 3 9 4 2" xfId="751" xr:uid="{00000000-0005-0000-0000-0000C3040000}"/>
    <cellStyle name="Standard 3 9 4 3" xfId="1035" xr:uid="{00000000-0005-0000-0000-0000C4040000}"/>
    <cellStyle name="Standard 3 9 5" xfId="752" xr:uid="{00000000-0005-0000-0000-0000C5040000}"/>
    <cellStyle name="Standard 3 9 5 2" xfId="1176" xr:uid="{00000000-0005-0000-0000-0000C6040000}"/>
    <cellStyle name="Standard 3 9 6" xfId="753" xr:uid="{00000000-0005-0000-0000-0000C7040000}"/>
    <cellStyle name="Standard 3 9 6 2" xfId="967" xr:uid="{00000000-0005-0000-0000-0000C8040000}"/>
    <cellStyle name="Standard 3 9 7" xfId="754" xr:uid="{00000000-0005-0000-0000-0000C9040000}"/>
    <cellStyle name="Standard 3 9 8" xfId="831" xr:uid="{00000000-0005-0000-0000-0000CA040000}"/>
    <cellStyle name="Standard 4" xfId="9" xr:uid="{00000000-0005-0000-0000-0000CB040000}"/>
    <cellStyle name="Standard 4 2" xfId="755" xr:uid="{00000000-0005-0000-0000-0000CC040000}"/>
    <cellStyle name="Standard 4 2 2" xfId="756" xr:uid="{00000000-0005-0000-0000-0000CD040000}"/>
    <cellStyle name="Standard 4 2 2 2" xfId="757" xr:uid="{00000000-0005-0000-0000-0000CE040000}"/>
    <cellStyle name="Standard 4 2 3" xfId="758" xr:uid="{00000000-0005-0000-0000-0000CF040000}"/>
    <cellStyle name="Standard 4 3" xfId="759" xr:uid="{00000000-0005-0000-0000-0000D0040000}"/>
    <cellStyle name="Standard 4 4" xfId="760" xr:uid="{00000000-0005-0000-0000-0000D1040000}"/>
    <cellStyle name="Standard 5" xfId="761" xr:uid="{00000000-0005-0000-0000-0000D2040000}"/>
    <cellStyle name="Standard 6" xfId="762" xr:uid="{00000000-0005-0000-0000-0000D3040000}"/>
    <cellStyle name="Standard 6 10" xfId="792" xr:uid="{00000000-0005-0000-0000-0000D4040000}"/>
    <cellStyle name="Standard 6 2" xfId="763" xr:uid="{00000000-0005-0000-0000-0000D5040000}"/>
    <cellStyle name="Standard 6 2 2" xfId="764" xr:uid="{00000000-0005-0000-0000-0000D6040000}"/>
    <cellStyle name="Standard 6 2 2 2" xfId="765" xr:uid="{00000000-0005-0000-0000-0000D7040000}"/>
    <cellStyle name="Standard 6 2 2 3" xfId="766" xr:uid="{00000000-0005-0000-0000-0000D8040000}"/>
    <cellStyle name="Standard 6 2 2 4" xfId="767" xr:uid="{00000000-0005-0000-0000-0000D9040000}"/>
    <cellStyle name="Standard 6 2 2 5" xfId="794" xr:uid="{00000000-0005-0000-0000-0000DA040000}"/>
    <cellStyle name="Standard 6 2 3" xfId="768" xr:uid="{00000000-0005-0000-0000-0000DB040000}"/>
    <cellStyle name="Standard 6 2 3 2" xfId="769" xr:uid="{00000000-0005-0000-0000-0000DC040000}"/>
    <cellStyle name="Standard 6 2 3 3" xfId="770" xr:uid="{00000000-0005-0000-0000-0000DD040000}"/>
    <cellStyle name="Standard 6 2 3 4" xfId="771" xr:uid="{00000000-0005-0000-0000-0000DE040000}"/>
    <cellStyle name="Standard 6 2 3 5" xfId="795" xr:uid="{00000000-0005-0000-0000-0000DF040000}"/>
    <cellStyle name="Standard 6 2 4" xfId="772" xr:uid="{00000000-0005-0000-0000-0000E0040000}"/>
    <cellStyle name="Standard 6 2 5" xfId="773" xr:uid="{00000000-0005-0000-0000-0000E1040000}"/>
    <cellStyle name="Standard 6 2 6" xfId="774" xr:uid="{00000000-0005-0000-0000-0000E2040000}"/>
    <cellStyle name="Standard 6 2 7" xfId="793" xr:uid="{00000000-0005-0000-0000-0000E3040000}"/>
    <cellStyle name="Standard 6 3" xfId="775" xr:uid="{00000000-0005-0000-0000-0000E4040000}"/>
    <cellStyle name="Standard 6 3 2" xfId="776" xr:uid="{00000000-0005-0000-0000-0000E5040000}"/>
    <cellStyle name="Standard 6 3 3" xfId="777" xr:uid="{00000000-0005-0000-0000-0000E6040000}"/>
    <cellStyle name="Standard 6 3 4" xfId="778" xr:uid="{00000000-0005-0000-0000-0000E7040000}"/>
    <cellStyle name="Standard 6 3 5" xfId="796" xr:uid="{00000000-0005-0000-0000-0000E8040000}"/>
    <cellStyle name="Standard 6 4" xfId="779" xr:uid="{00000000-0005-0000-0000-0000E9040000}"/>
    <cellStyle name="Standard 6 5" xfId="780" xr:uid="{00000000-0005-0000-0000-0000EA040000}"/>
    <cellStyle name="Standard 6 5 2" xfId="781" xr:uid="{00000000-0005-0000-0000-0000EB040000}"/>
    <cellStyle name="Standard 6 5 3" xfId="782" xr:uid="{00000000-0005-0000-0000-0000EC040000}"/>
    <cellStyle name="Standard 6 5 4" xfId="783" xr:uid="{00000000-0005-0000-0000-0000ED040000}"/>
    <cellStyle name="Standard 6 5 5" xfId="797" xr:uid="{00000000-0005-0000-0000-0000EE040000}"/>
    <cellStyle name="Standard 6 6" xfId="784" xr:uid="{00000000-0005-0000-0000-0000EF040000}"/>
    <cellStyle name="Standard 6 6 2" xfId="785" xr:uid="{00000000-0005-0000-0000-0000F0040000}"/>
    <cellStyle name="Standard 6 7" xfId="786" xr:uid="{00000000-0005-0000-0000-0000F1040000}"/>
    <cellStyle name="Standard 6 8" xfId="787" xr:uid="{00000000-0005-0000-0000-0000F2040000}"/>
    <cellStyle name="Standard 6 9" xfId="788" xr:uid="{00000000-0005-0000-0000-0000F3040000}"/>
    <cellStyle name="Standard 7" xfId="18" xr:uid="{00000000-0005-0000-0000-0000F4040000}"/>
    <cellStyle name="Standard 7 2" xfId="789" xr:uid="{00000000-0005-0000-0000-0000F5040000}"/>
    <cellStyle name="Standard_Gas2007Jahr_PnSp" xfId="3" xr:uid="{00000000-0005-0000-0000-0000F6040000}"/>
    <cellStyle name="Standard_Gas2008Mon" xfId="17" xr:uid="{00000000-0005-0000-0000-0000F7040000}"/>
    <cellStyle name="Standard_TestGas2007Jahr_Net" xfId="4" xr:uid="{00000000-0005-0000-0000-0000F8040000}"/>
    <cellStyle name="Standard_TestGas2008Mon" xfId="5" xr:uid="{00000000-0005-0000-0000-0000F9040000}"/>
  </cellStyles>
  <dxfs count="10">
    <dxf>
      <fill>
        <patternFill>
          <bgColor rgb="FFFF0000"/>
        </patternFill>
      </fill>
    </dxf>
    <dxf>
      <fill>
        <patternFill>
          <bgColor rgb="FFFF5050"/>
        </patternFill>
      </fill>
    </dxf>
    <dxf>
      <fill>
        <patternFill>
          <bgColor rgb="FFFF5050"/>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indexed="20"/>
        </patternFill>
      </fill>
    </dxf>
    <dxf>
      <font>
        <condense val="0"/>
        <extend val="0"/>
        <color auto="1"/>
      </font>
      <fill>
        <patternFill>
          <bgColor indexed="2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323232"/>
      <rgbColor rgb="00FFFFFF"/>
      <rgbColor rgb="00969696"/>
      <rgbColor rgb="00FCDAA8"/>
      <rgbColor rgb="00000000"/>
      <rgbColor rgb="00C9DBCB"/>
      <rgbColor rgb="00C8C8C8"/>
      <rgbColor rgb="00FFFBA5"/>
      <rgbColor rgb="00646464"/>
      <rgbColor rgb="00F9A933"/>
      <rgbColor rgb="00000000"/>
      <rgbColor rgb="00609066"/>
      <rgbColor rgb="00FF6969"/>
      <rgbColor rgb="00FFFF00"/>
      <rgbColor rgb="00FFFFFF"/>
      <rgbColor rgb="00FFFFFF"/>
      <rgbColor rgb="002A4C76"/>
      <rgbColor rgb="004075B0"/>
      <rgbColor rgb="0091B2D7"/>
      <rgbColor rgb="00BDD1E7"/>
      <rgbColor rgb="00DAE5F2"/>
      <rgbColor rgb="00A5C3A8"/>
      <rgbColor rgb="00C9DBCB"/>
      <rgbColor rgb="00609066"/>
      <rgbColor rgb="00DAE5F2"/>
      <rgbColor rgb="00E1EBE2"/>
      <rgbColor rgb="00FFFFFF"/>
      <rgbColor rgb="00FFFFFF"/>
      <rgbColor rgb="00FFFFFF"/>
      <rgbColor rgb="00FFFFFF"/>
      <rgbColor rgb="00FFFFFF"/>
      <rgbColor rgb="00FFFFFF"/>
      <rgbColor rgb="00000000"/>
      <rgbColor rgb="00FFFDCD"/>
      <rgbColor rgb="00FEEBCE"/>
      <rgbColor rgb="00E1EBE2"/>
      <rgbColor rgb="00000000"/>
      <rgbColor rgb="00E1E1E1"/>
      <rgbColor rgb="00FFCDCD"/>
      <rgbColor rgb="00DAE6F2"/>
      <rgbColor rgb="00000000"/>
      <rgbColor rgb="00FFF869"/>
      <rgbColor rgb="00A5C3A9"/>
      <rgbColor rgb="00BDD1E7"/>
      <rgbColor rgb="0091B2D7"/>
      <rgbColor rgb="004075B0"/>
      <rgbColor rgb="00FF2D2D"/>
      <rgbColor rgb="00FFFFFF"/>
      <rgbColor rgb="00E6DB00"/>
      <rgbColor rgb="00FBC26D"/>
      <rgbColor rgb="00F88334"/>
      <rgbColor rgb="00406044"/>
      <rgbColor rgb="002A4E76"/>
      <rgbColor rgb="00FFA5A5"/>
      <rgbColor rgb="00C80000"/>
      <rgbColor rgb="00FFFFFF"/>
    </indexedColors>
    <mruColors>
      <color rgb="FFFF5050"/>
      <color rgb="FFFF6969"/>
      <color rgb="FFA6A6A6"/>
      <color rgb="FFFFFFFF"/>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76200</xdr:rowOff>
    </xdr:from>
    <xdr:to>
      <xdr:col>0</xdr:col>
      <xdr:colOff>2045167</xdr:colOff>
      <xdr:row>0</xdr:row>
      <xdr:rowOff>578956</xdr:rowOff>
    </xdr:to>
    <xdr:pic>
      <xdr:nvPicPr>
        <xdr:cNvPr id="3" name="Grafik 2">
          <a:extLst>
            <a:ext uri="{FF2B5EF4-FFF2-40B4-BE49-F238E27FC236}">
              <a16:creationId xmlns:a16="http://schemas.microsoft.com/office/drawing/2014/main" id="{CE22CC76-08FB-41B3-91A4-80FA12926489}"/>
            </a:ext>
          </a:extLst>
        </xdr:cNvPr>
        <xdr:cNvPicPr>
          <a:picLocks noChangeAspect="1"/>
        </xdr:cNvPicPr>
      </xdr:nvPicPr>
      <xdr:blipFill>
        <a:blip xmlns:r="http://schemas.openxmlformats.org/officeDocument/2006/relationships" r:embed="rId1"/>
        <a:stretch>
          <a:fillRect/>
        </a:stretch>
      </xdr:blipFill>
      <xdr:spPr>
        <a:xfrm>
          <a:off x="133350" y="76200"/>
          <a:ext cx="1911817" cy="502756"/>
        </a:xfrm>
        <a:prstGeom prst="rect">
          <a:avLst/>
        </a:prstGeom>
        <a:effectLst>
          <a:reflection stA="45000" endPos="4000" dist="50800" dir="5400000" sy="-100000" algn="bl" rotWithShape="0"/>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0</xdr:row>
      <xdr:rowOff>66675</xdr:rowOff>
    </xdr:from>
    <xdr:to>
      <xdr:col>2</xdr:col>
      <xdr:colOff>159217</xdr:colOff>
      <xdr:row>2</xdr:row>
      <xdr:rowOff>169381</xdr:rowOff>
    </xdr:to>
    <xdr:pic>
      <xdr:nvPicPr>
        <xdr:cNvPr id="3" name="Grafik 2">
          <a:extLst>
            <a:ext uri="{FF2B5EF4-FFF2-40B4-BE49-F238E27FC236}">
              <a16:creationId xmlns:a16="http://schemas.microsoft.com/office/drawing/2014/main" id="{F6BC8A4C-37D3-4772-A841-AFBB068F7998}"/>
            </a:ext>
          </a:extLst>
        </xdr:cNvPr>
        <xdr:cNvPicPr>
          <a:picLocks noChangeAspect="1"/>
        </xdr:cNvPicPr>
      </xdr:nvPicPr>
      <xdr:blipFill>
        <a:blip xmlns:r="http://schemas.openxmlformats.org/officeDocument/2006/relationships" r:embed="rId1"/>
        <a:stretch>
          <a:fillRect/>
        </a:stretch>
      </xdr:blipFill>
      <xdr:spPr>
        <a:xfrm>
          <a:off x="142875" y="66675"/>
          <a:ext cx="1911817" cy="502756"/>
        </a:xfrm>
        <a:prstGeom prst="rect">
          <a:avLst/>
        </a:prstGeom>
        <a:effectLst>
          <a:reflection stA="45000" endPos="4000" dist="50800" dir="5400000" sy="-100000" algn="bl" rotWithShape="0"/>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142875</xdr:colOff>
      <xdr:row>0</xdr:row>
      <xdr:rowOff>66675</xdr:rowOff>
    </xdr:from>
    <xdr:to>
      <xdr:col>0</xdr:col>
      <xdr:colOff>2054692</xdr:colOff>
      <xdr:row>2</xdr:row>
      <xdr:rowOff>169381</xdr:rowOff>
    </xdr:to>
    <xdr:pic>
      <xdr:nvPicPr>
        <xdr:cNvPr id="3" name="Grafik 2">
          <a:extLst>
            <a:ext uri="{FF2B5EF4-FFF2-40B4-BE49-F238E27FC236}">
              <a16:creationId xmlns:a16="http://schemas.microsoft.com/office/drawing/2014/main" id="{0713CF2C-7F50-4CD0-A425-1559182731FC}"/>
            </a:ext>
          </a:extLst>
        </xdr:cNvPr>
        <xdr:cNvPicPr>
          <a:picLocks noChangeAspect="1"/>
        </xdr:cNvPicPr>
      </xdr:nvPicPr>
      <xdr:blipFill>
        <a:blip xmlns:r="http://schemas.openxmlformats.org/officeDocument/2006/relationships" r:embed="rId1"/>
        <a:stretch>
          <a:fillRect/>
        </a:stretch>
      </xdr:blipFill>
      <xdr:spPr>
        <a:xfrm>
          <a:off x="142875" y="66675"/>
          <a:ext cx="1911817" cy="502756"/>
        </a:xfrm>
        <a:prstGeom prst="rect">
          <a:avLst/>
        </a:prstGeom>
        <a:effectLst>
          <a:reflection stA="45000" endPos="4000" dist="50800" dir="5400000" sy="-100000" algn="bl" rotWithShape="0"/>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66675</xdr:rowOff>
    </xdr:from>
    <xdr:to>
      <xdr:col>1</xdr:col>
      <xdr:colOff>6817</xdr:colOff>
      <xdr:row>2</xdr:row>
      <xdr:rowOff>169381</xdr:rowOff>
    </xdr:to>
    <xdr:pic>
      <xdr:nvPicPr>
        <xdr:cNvPr id="3" name="Grafik 2">
          <a:extLst>
            <a:ext uri="{FF2B5EF4-FFF2-40B4-BE49-F238E27FC236}">
              <a16:creationId xmlns:a16="http://schemas.microsoft.com/office/drawing/2014/main" id="{D09AD661-8409-4DC3-B55C-AEE8DA0BC4EA}"/>
            </a:ext>
          </a:extLst>
        </xdr:cNvPr>
        <xdr:cNvPicPr>
          <a:picLocks noChangeAspect="1"/>
        </xdr:cNvPicPr>
      </xdr:nvPicPr>
      <xdr:blipFill>
        <a:blip xmlns:r="http://schemas.openxmlformats.org/officeDocument/2006/relationships" r:embed="rId1"/>
        <a:stretch>
          <a:fillRect/>
        </a:stretch>
      </xdr:blipFill>
      <xdr:spPr>
        <a:xfrm>
          <a:off x="142875" y="66675"/>
          <a:ext cx="1911817" cy="502756"/>
        </a:xfrm>
        <a:prstGeom prst="rect">
          <a:avLst/>
        </a:prstGeom>
        <a:effectLst>
          <a:reflection stA="45000" endPos="4000" dist="50800" dir="5400000" sy="-100000" algn="bl" rotWithShape="0"/>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142875</xdr:colOff>
      <xdr:row>0</xdr:row>
      <xdr:rowOff>66675</xdr:rowOff>
    </xdr:from>
    <xdr:to>
      <xdr:col>0</xdr:col>
      <xdr:colOff>2054692</xdr:colOff>
      <xdr:row>2</xdr:row>
      <xdr:rowOff>169381</xdr:rowOff>
    </xdr:to>
    <xdr:pic>
      <xdr:nvPicPr>
        <xdr:cNvPr id="3" name="Grafik 2">
          <a:extLst>
            <a:ext uri="{FF2B5EF4-FFF2-40B4-BE49-F238E27FC236}">
              <a16:creationId xmlns:a16="http://schemas.microsoft.com/office/drawing/2014/main" id="{5A90A4F0-9E65-41D8-9A59-E990E5BCDB51}"/>
            </a:ext>
          </a:extLst>
        </xdr:cNvPr>
        <xdr:cNvPicPr>
          <a:picLocks noChangeAspect="1"/>
        </xdr:cNvPicPr>
      </xdr:nvPicPr>
      <xdr:blipFill>
        <a:blip xmlns:r="http://schemas.openxmlformats.org/officeDocument/2006/relationships" r:embed="rId1"/>
        <a:stretch>
          <a:fillRect/>
        </a:stretch>
      </xdr:blipFill>
      <xdr:spPr>
        <a:xfrm>
          <a:off x="142875" y="66675"/>
          <a:ext cx="1911817" cy="502756"/>
        </a:xfrm>
        <a:prstGeom prst="rect">
          <a:avLst/>
        </a:prstGeom>
        <a:effectLst>
          <a:reflection stA="45000" endPos="4000" dist="50800" dir="5400000" sy="-100000" algn="bl" rotWithShape="0"/>
        </a:effec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123825</xdr:colOff>
      <xdr:row>0</xdr:row>
      <xdr:rowOff>76200</xdr:rowOff>
    </xdr:from>
    <xdr:to>
      <xdr:col>0</xdr:col>
      <xdr:colOff>2035642</xdr:colOff>
      <xdr:row>2</xdr:row>
      <xdr:rowOff>178906</xdr:rowOff>
    </xdr:to>
    <xdr:pic>
      <xdr:nvPicPr>
        <xdr:cNvPr id="5" name="Grafik 4">
          <a:extLst>
            <a:ext uri="{FF2B5EF4-FFF2-40B4-BE49-F238E27FC236}">
              <a16:creationId xmlns:a16="http://schemas.microsoft.com/office/drawing/2014/main" id="{167AB9AC-DCDF-4C1A-A9A7-76944A3ADA74}"/>
            </a:ext>
          </a:extLst>
        </xdr:cNvPr>
        <xdr:cNvPicPr>
          <a:picLocks noChangeAspect="1"/>
        </xdr:cNvPicPr>
      </xdr:nvPicPr>
      <xdr:blipFill>
        <a:blip xmlns:r="http://schemas.openxmlformats.org/officeDocument/2006/relationships" r:embed="rId1"/>
        <a:stretch>
          <a:fillRect/>
        </a:stretch>
      </xdr:blipFill>
      <xdr:spPr>
        <a:xfrm>
          <a:off x="123825" y="76200"/>
          <a:ext cx="1911817" cy="502756"/>
        </a:xfrm>
        <a:prstGeom prst="rect">
          <a:avLst/>
        </a:prstGeom>
        <a:effectLst>
          <a:reflection stA="45000" endPos="4000" dist="50800" dir="5400000" sy="-100000" algn="bl" rotWithShape="0"/>
        </a:effec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142875</xdr:colOff>
      <xdr:row>0</xdr:row>
      <xdr:rowOff>57150</xdr:rowOff>
    </xdr:from>
    <xdr:to>
      <xdr:col>0</xdr:col>
      <xdr:colOff>2054692</xdr:colOff>
      <xdr:row>2</xdr:row>
      <xdr:rowOff>169381</xdr:rowOff>
    </xdr:to>
    <xdr:pic>
      <xdr:nvPicPr>
        <xdr:cNvPr id="4" name="Grafik 3">
          <a:extLst>
            <a:ext uri="{FF2B5EF4-FFF2-40B4-BE49-F238E27FC236}">
              <a16:creationId xmlns:a16="http://schemas.microsoft.com/office/drawing/2014/main" id="{75B04C9E-125E-4040-97C1-9B7F5A8A834A}"/>
            </a:ext>
          </a:extLst>
        </xdr:cNvPr>
        <xdr:cNvPicPr>
          <a:picLocks noChangeAspect="1"/>
        </xdr:cNvPicPr>
      </xdr:nvPicPr>
      <xdr:blipFill>
        <a:blip xmlns:r="http://schemas.openxmlformats.org/officeDocument/2006/relationships" r:embed="rId1"/>
        <a:stretch>
          <a:fillRect/>
        </a:stretch>
      </xdr:blipFill>
      <xdr:spPr>
        <a:xfrm>
          <a:off x="142875" y="57150"/>
          <a:ext cx="1911817" cy="502756"/>
        </a:xfrm>
        <a:prstGeom prst="rect">
          <a:avLst/>
        </a:prstGeom>
        <a:effectLst>
          <a:reflection stA="45000" endPos="4000" dist="50800" dir="5400000" sy="-100000" algn="bl" rotWithShape="0"/>
        </a:effec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atistics.e-control.a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tabColor theme="0" tint="-0.249977111117893"/>
    <outlinePr showOutlineSymbols="0"/>
    <pageSetUpPr autoPageBreaks="0" fitToPage="1"/>
  </sheetPr>
  <dimension ref="A1:E48"/>
  <sheetViews>
    <sheetView showGridLines="0" tabSelected="1" showOutlineSymbols="0" zoomScaleNormal="100" workbookViewId="0"/>
  </sheetViews>
  <sheetFormatPr baseColWidth="10" defaultColWidth="10.7109375" defaultRowHeight="12.75" x14ac:dyDescent="0.2"/>
  <cols>
    <col min="1" max="1" width="31.28515625" style="6" bestFit="1" customWidth="1"/>
    <col min="2" max="2" width="55.7109375" style="6" customWidth="1"/>
    <col min="3" max="3" width="12.7109375" style="6" customWidth="1"/>
    <col min="4" max="4" width="20.7109375" style="2" customWidth="1"/>
    <col min="5" max="5" width="50.7109375" style="2" customWidth="1"/>
    <col min="6" max="16384" width="10.7109375" style="2"/>
  </cols>
  <sheetData>
    <row r="1" spans="1:5" ht="50.1" customHeight="1" x14ac:dyDescent="0.2">
      <c r="B1" s="1"/>
    </row>
    <row r="2" spans="1:5" ht="15.75" customHeight="1" x14ac:dyDescent="0.2">
      <c r="A2" s="8" t="s">
        <v>0</v>
      </c>
    </row>
    <row r="4" spans="1:5" x14ac:dyDescent="0.2">
      <c r="A4" s="7" t="s">
        <v>3</v>
      </c>
      <c r="B4" s="150" t="s">
        <v>397</v>
      </c>
      <c r="D4" s="25" t="s">
        <v>396</v>
      </c>
    </row>
    <row r="5" spans="1:5" x14ac:dyDescent="0.2">
      <c r="A5" s="2"/>
      <c r="B5" s="151" t="s">
        <v>12</v>
      </c>
      <c r="D5" s="11" t="s">
        <v>130</v>
      </c>
    </row>
    <row r="6" spans="1:5" x14ac:dyDescent="0.2">
      <c r="B6" s="150" t="str">
        <f>"15. Februar "&amp;B11+1&amp;" sowie gegebenenfalls Aktualisierung"</f>
        <v>15. Februar 2022 sowie gegebenenfalls Aktualisierung</v>
      </c>
      <c r="D6" s="54" t="s">
        <v>131</v>
      </c>
    </row>
    <row r="7" spans="1:5" x14ac:dyDescent="0.2">
      <c r="A7" s="146" t="s">
        <v>488</v>
      </c>
      <c r="B7" s="147" t="s">
        <v>2</v>
      </c>
    </row>
    <row r="8" spans="1:5" x14ac:dyDescent="0.2">
      <c r="A8" s="146" t="s">
        <v>4</v>
      </c>
      <c r="B8" s="148" t="s">
        <v>451</v>
      </c>
      <c r="C8" s="2"/>
    </row>
    <row r="9" spans="1:5" s="4" customFormat="1" x14ac:dyDescent="0.2">
      <c r="A9" s="146" t="s">
        <v>489</v>
      </c>
      <c r="B9" s="149" t="s">
        <v>490</v>
      </c>
    </row>
    <row r="10" spans="1:5" s="4" customFormat="1" ht="15.75" x14ac:dyDescent="0.2">
      <c r="A10" s="158" t="s">
        <v>99</v>
      </c>
      <c r="B10" s="159"/>
      <c r="C10" s="2"/>
      <c r="D10" s="152" t="s">
        <v>10</v>
      </c>
      <c r="E10" s="155"/>
    </row>
    <row r="11" spans="1:5" ht="15.75" x14ac:dyDescent="0.2">
      <c r="A11" s="47" t="s">
        <v>5</v>
      </c>
      <c r="B11" s="69">
        <v>2021</v>
      </c>
      <c r="C11" s="6" t="str">
        <f>IF(B11="","Pflichtfeld!","")</f>
        <v/>
      </c>
      <c r="D11" s="153"/>
      <c r="E11" s="156"/>
    </row>
    <row r="12" spans="1:5" ht="15.75" x14ac:dyDescent="0.2">
      <c r="A12" s="48" t="s">
        <v>6</v>
      </c>
      <c r="B12" s="32"/>
      <c r="C12" s="35" t="str">
        <f>IF(B12="","Pflichtfeld!","")</f>
        <v>Pflichtfeld!</v>
      </c>
      <c r="D12" s="153"/>
      <c r="E12" s="156"/>
    </row>
    <row r="13" spans="1:5" s="4" customFormat="1" ht="15" x14ac:dyDescent="0.2">
      <c r="A13" s="130" t="s">
        <v>201</v>
      </c>
      <c r="B13" s="36" t="str">
        <f>IFERROR(VLOOKUP(B12,L!$A$11:$B$20,2,0),"")</f>
        <v/>
      </c>
      <c r="C13" s="35" t="str">
        <f>IF(AND($B$12&lt;&gt;"",B13=""),"Pflichtfeld!","")</f>
        <v/>
      </c>
      <c r="D13" s="153"/>
      <c r="E13" s="156"/>
    </row>
    <row r="14" spans="1:5" s="4" customFormat="1" x14ac:dyDescent="0.2">
      <c r="A14" s="49" t="s">
        <v>1</v>
      </c>
      <c r="B14" s="33"/>
      <c r="C14" s="35" t="str">
        <f>IF(AND($B$12&lt;&gt;"",B14=""),"Pflichtfeld!","")</f>
        <v/>
      </c>
      <c r="D14" s="153"/>
      <c r="E14" s="156"/>
    </row>
    <row r="15" spans="1:5" s="4" customFormat="1" x14ac:dyDescent="0.2">
      <c r="A15" s="50" t="s">
        <v>7</v>
      </c>
      <c r="B15" s="33"/>
      <c r="C15" s="35" t="str">
        <f>IF(AND($B$12&lt;&gt;"",B15=""),"Pflichtfeld!","")</f>
        <v/>
      </c>
      <c r="D15" s="153"/>
      <c r="E15" s="156"/>
    </row>
    <row r="16" spans="1:5" x14ac:dyDescent="0.2">
      <c r="A16" s="51" t="s">
        <v>8</v>
      </c>
      <c r="B16" s="34"/>
      <c r="C16" s="35" t="str">
        <f>IF(AND($B$12&lt;&gt;"",B16=""),"Pflichtfeld!","")</f>
        <v/>
      </c>
      <c r="D16" s="154"/>
      <c r="E16" s="157"/>
    </row>
    <row r="19" spans="1:5" ht="12.75" customHeight="1" x14ac:dyDescent="0.2">
      <c r="A19" s="164" t="s">
        <v>133</v>
      </c>
      <c r="B19" s="165"/>
      <c r="C19" s="168"/>
      <c r="D19" s="170" t="str">
        <f>IF(AND(COUNTA(JJ_GK!$A$11:$E$29)=0,C19=""),"Pflichtfeld!","")</f>
        <v>Pflichtfeld!</v>
      </c>
    </row>
    <row r="20" spans="1:5" x14ac:dyDescent="0.2">
      <c r="A20" s="166"/>
      <c r="B20" s="167"/>
      <c r="C20" s="169"/>
      <c r="D20" s="170"/>
    </row>
    <row r="21" spans="1:5" x14ac:dyDescent="0.2">
      <c r="C21" s="2"/>
    </row>
    <row r="22" spans="1:5" x14ac:dyDescent="0.2">
      <c r="A22" s="164" t="s">
        <v>134</v>
      </c>
      <c r="B22" s="165"/>
      <c r="C22" s="171"/>
      <c r="D22" s="170" t="str">
        <f>IF(OR(C22="Leermeldung",MM_ImEx!B11&lt;&gt;"",MM_ImEx!B19&lt;&gt;"",SUM(MM_ImEx!$D$11:$O$26)&gt;0),"","Pflichtfeld!")</f>
        <v>Pflichtfeld!</v>
      </c>
    </row>
    <row r="23" spans="1:5" x14ac:dyDescent="0.2">
      <c r="A23" s="166"/>
      <c r="B23" s="167"/>
      <c r="C23" s="172"/>
      <c r="D23" s="170"/>
    </row>
    <row r="24" spans="1:5" x14ac:dyDescent="0.2">
      <c r="A24" s="136"/>
      <c r="B24" s="136"/>
      <c r="C24" s="136"/>
      <c r="D24" s="137"/>
    </row>
    <row r="25" spans="1:5" ht="33" customHeight="1" x14ac:dyDescent="0.2">
      <c r="A25" s="160" t="s">
        <v>449</v>
      </c>
      <c r="B25" s="160"/>
      <c r="C25" s="160"/>
      <c r="D25" s="160"/>
      <c r="E25" s="160"/>
    </row>
    <row r="26" spans="1:5" x14ac:dyDescent="0.2">
      <c r="A26" s="134"/>
      <c r="B26" s="135"/>
      <c r="C26" s="2"/>
    </row>
    <row r="27" spans="1:5" ht="249.95" customHeight="1" x14ac:dyDescent="0.2">
      <c r="A27" s="161" t="s">
        <v>450</v>
      </c>
      <c r="B27" s="162"/>
      <c r="C27" s="162"/>
      <c r="D27" s="162"/>
      <c r="E27" s="163"/>
    </row>
    <row r="28" spans="1:5" x14ac:dyDescent="0.2">
      <c r="A28" s="135"/>
      <c r="B28" s="135"/>
      <c r="C28" s="2"/>
    </row>
    <row r="29" spans="1:5" x14ac:dyDescent="0.2">
      <c r="C29" s="2"/>
    </row>
    <row r="30" spans="1:5" x14ac:dyDescent="0.2">
      <c r="A30" s="2"/>
      <c r="B30" s="2"/>
      <c r="C30" s="2"/>
    </row>
    <row r="31" spans="1:5" x14ac:dyDescent="0.2">
      <c r="A31" s="2"/>
      <c r="B31" s="2"/>
      <c r="C31" s="2"/>
    </row>
    <row r="32" spans="1:5" x14ac:dyDescent="0.2">
      <c r="A32" s="2"/>
      <c r="B32" s="2"/>
      <c r="C32" s="2"/>
    </row>
    <row r="33" spans="1:3" x14ac:dyDescent="0.2">
      <c r="A33" s="2"/>
      <c r="B33" s="2"/>
      <c r="C33" s="2"/>
    </row>
    <row r="34" spans="1:3" x14ac:dyDescent="0.2">
      <c r="A34" s="2"/>
      <c r="B34" s="2"/>
      <c r="C34" s="2"/>
    </row>
    <row r="35" spans="1:3" x14ac:dyDescent="0.2">
      <c r="A35" s="2"/>
      <c r="B35" s="2"/>
      <c r="C35" s="2"/>
    </row>
    <row r="36" spans="1:3" x14ac:dyDescent="0.2">
      <c r="A36" s="2"/>
      <c r="B36" s="2"/>
      <c r="C36" s="2"/>
    </row>
    <row r="37" spans="1:3" x14ac:dyDescent="0.2">
      <c r="A37" s="2"/>
      <c r="B37" s="2"/>
      <c r="C37" s="2"/>
    </row>
    <row r="38" spans="1:3" x14ac:dyDescent="0.2">
      <c r="A38" s="2"/>
      <c r="B38" s="2"/>
      <c r="C38" s="2"/>
    </row>
    <row r="39" spans="1:3" x14ac:dyDescent="0.2">
      <c r="A39" s="2"/>
      <c r="B39" s="2"/>
      <c r="C39" s="2"/>
    </row>
    <row r="40" spans="1:3" x14ac:dyDescent="0.2">
      <c r="A40" s="2"/>
      <c r="B40" s="2"/>
      <c r="C40" s="2"/>
    </row>
    <row r="41" spans="1:3" x14ac:dyDescent="0.2">
      <c r="A41" s="2"/>
      <c r="B41" s="2"/>
      <c r="C41" s="2"/>
    </row>
    <row r="42" spans="1:3" x14ac:dyDescent="0.2">
      <c r="A42" s="2"/>
      <c r="B42" s="2"/>
      <c r="C42" s="2"/>
    </row>
    <row r="43" spans="1:3" x14ac:dyDescent="0.2">
      <c r="A43" s="2"/>
      <c r="B43" s="2"/>
      <c r="C43" s="2"/>
    </row>
    <row r="44" spans="1:3" x14ac:dyDescent="0.2">
      <c r="A44" s="2"/>
      <c r="B44" s="2"/>
      <c r="C44" s="2"/>
    </row>
    <row r="45" spans="1:3" x14ac:dyDescent="0.2">
      <c r="A45" s="2"/>
      <c r="B45" s="2"/>
      <c r="C45" s="2"/>
    </row>
    <row r="46" spans="1:3" x14ac:dyDescent="0.2">
      <c r="A46" s="2"/>
      <c r="B46" s="2"/>
      <c r="C46" s="2"/>
    </row>
    <row r="47" spans="1:3" x14ac:dyDescent="0.2">
      <c r="A47" s="2"/>
      <c r="B47" s="2"/>
      <c r="C47" s="2"/>
    </row>
    <row r="48" spans="1:3" x14ac:dyDescent="0.2">
      <c r="A48" s="2"/>
      <c r="B48" s="2"/>
      <c r="C48" s="2"/>
    </row>
  </sheetData>
  <sheetProtection algorithmName="SHA-512" hashValue="7zhREw2p0SWdENnsDoAC63hL81g2NQ6t3H8R7F0nxQWxpvLCWHfFmN/Jh5otnJ4vvz0eFnGjEdwf+adKG9+tkg==" saltValue="KHZQRE9f99OhMiu1lvcjZQ==" spinCount="100000" sheet="1" objects="1" scenarios="1" formatCells="0" formatColumns="0" formatRows="0"/>
  <mergeCells count="11">
    <mergeCell ref="D10:D16"/>
    <mergeCell ref="E10:E16"/>
    <mergeCell ref="A10:B10"/>
    <mergeCell ref="A25:E25"/>
    <mergeCell ref="A27:E27"/>
    <mergeCell ref="A19:B20"/>
    <mergeCell ref="C19:C20"/>
    <mergeCell ref="D19:D20"/>
    <mergeCell ref="A22:B23"/>
    <mergeCell ref="C22:C23"/>
    <mergeCell ref="D22:D23"/>
  </mergeCells>
  <phoneticPr fontId="4" type="noConversion"/>
  <conditionalFormatting sqref="B14:B16">
    <cfRule type="expression" dxfId="9" priority="7" stopIfTrue="1">
      <formula>AND($B$12&lt;&gt;"",B14="")</formula>
    </cfRule>
  </conditionalFormatting>
  <conditionalFormatting sqref="B12">
    <cfRule type="expression" dxfId="8" priority="8" stopIfTrue="1">
      <formula>$B$12=""</formula>
    </cfRule>
  </conditionalFormatting>
  <dataValidations count="2">
    <dataValidation type="list" allowBlank="1" showInputMessage="1" showErrorMessage="1" sqref="C19" xr:uid="{00000000-0002-0000-0000-000000000000}">
      <formula1>"Leermeldung, "</formula1>
    </dataValidation>
    <dataValidation type="list" allowBlank="1" showInputMessage="1" showErrorMessage="1" sqref="C22" xr:uid="{00000000-0002-0000-0000-000001000000}">
      <formula1>"Leermeldung,  "</formula1>
    </dataValidation>
  </dataValidations>
  <hyperlinks>
    <hyperlink ref="B9" r:id="rId1" xr:uid="{A6A0EDB0-E6BF-42E5-BC19-2964F41A981F}"/>
  </hyperlinks>
  <printOptions horizontalCentered="1"/>
  <pageMargins left="0.39370078740157483" right="0.39370078740157483" top="0.59055118110236227" bottom="0.59055118110236227" header="0.51181102362204722" footer="0.51181102362204722"/>
  <pageSetup paperSize="9" scale="73" orientation="portrait" r:id="rId2"/>
  <headerFooter alignWithMargins="0"/>
  <drawing r:id="rId3"/>
  <extLst>
    <ext xmlns:x14="http://schemas.microsoft.com/office/spreadsheetml/2009/9/main" uri="{78C0D931-6437-407d-A8EE-F0AAD7539E65}">
      <x14:conditionalFormattings>
        <x14:conditionalFormatting xmlns:xm="http://schemas.microsoft.com/office/excel/2006/main">
          <x14:cfRule type="expression" priority="2" id="{825E0094-18A3-40FB-B4BF-740535DD810A}">
            <xm:f>AND(COUNTA(JJ_GK!$A$11:$D$30)=0,$C$19="")</xm:f>
            <x14:dxf>
              <fill>
                <patternFill>
                  <bgColor rgb="FFFF6969"/>
                </patternFill>
              </fill>
            </x14:dxf>
          </x14:cfRule>
          <xm:sqref>C19</xm:sqref>
        </x14:conditionalFormatting>
        <x14:conditionalFormatting xmlns:xm="http://schemas.microsoft.com/office/excel/2006/main">
          <x14:cfRule type="expression" priority="1" stopIfTrue="1" id="{63B61365-1E1F-4D36-B650-958CD3B1B037}">
            <xm:f>AND(SUM(MM_ImEx!$D$11:$O$26)=0,C22="")</xm:f>
            <x14:dxf>
              <fill>
                <patternFill>
                  <bgColor rgb="FFFF6969"/>
                </patternFill>
              </fill>
            </x14:dxf>
          </x14:cfRule>
          <xm:sqref>C22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errorTitle="kein Listeneintrag" error="Kein Listeneintrag!" promptTitle="Unternehmen auswählen" prompt="Änderungen der Liste_x000a_im Blatt &quot;L&quot; möglich!" xr:uid="{00000000-0002-0000-0000-000002000000}">
          <x14:formula1>
            <xm:f>L!$A$10:$A$20</xm:f>
          </x14:formula1>
          <xm:sqref>B12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howOutlineSymbols="0"/>
    <pageSetUpPr fitToPage="1"/>
  </sheetPr>
  <dimension ref="A1:AZ380"/>
  <sheetViews>
    <sheetView showGridLines="0" showOutlineSymbols="0" zoomScaleNormal="100" workbookViewId="0"/>
  </sheetViews>
  <sheetFormatPr baseColWidth="10" defaultColWidth="15.7109375" defaultRowHeight="12.75" x14ac:dyDescent="0.2"/>
  <cols>
    <col min="1" max="1" width="15.7109375" style="9" customWidth="1"/>
    <col min="2" max="2" width="12.7109375" style="9" customWidth="1"/>
    <col min="3" max="8" width="15.7109375" style="29" customWidth="1"/>
    <col min="9" max="9" width="15.7109375" style="55" customWidth="1"/>
    <col min="10" max="14" width="15.7109375" style="9" customWidth="1"/>
    <col min="15" max="16384" width="15.7109375" style="29"/>
  </cols>
  <sheetData>
    <row r="1" spans="1:52" ht="15.75" customHeight="1" x14ac:dyDescent="0.2">
      <c r="A1" s="26"/>
      <c r="B1" s="26"/>
      <c r="C1" s="9"/>
      <c r="D1" s="9"/>
      <c r="E1" s="9"/>
      <c r="F1" s="9"/>
      <c r="G1" s="9"/>
      <c r="H1" s="9"/>
    </row>
    <row r="2" spans="1:52" ht="15.75" customHeight="1" x14ac:dyDescent="0.2">
      <c r="B2" s="27"/>
      <c r="C2" s="9"/>
      <c r="D2" s="9"/>
      <c r="E2" s="9"/>
      <c r="F2" s="9"/>
      <c r="G2" s="9"/>
      <c r="H2" s="9"/>
    </row>
    <row r="3" spans="1:52" ht="15.75" customHeight="1" x14ac:dyDescent="0.2">
      <c r="A3" s="26"/>
      <c r="B3" s="26"/>
      <c r="C3" s="9"/>
      <c r="D3" s="9"/>
      <c r="E3" s="9"/>
      <c r="F3" s="9"/>
      <c r="G3" s="9"/>
      <c r="H3" s="9"/>
    </row>
    <row r="4" spans="1:52" ht="15.75" customHeight="1" x14ac:dyDescent="0.2">
      <c r="A4" s="27" t="s">
        <v>0</v>
      </c>
      <c r="C4" s="55"/>
      <c r="D4" s="55"/>
      <c r="E4" s="55"/>
      <c r="F4" s="55"/>
      <c r="G4" s="55"/>
      <c r="H4" s="55"/>
      <c r="J4" s="55"/>
      <c r="K4" s="55"/>
      <c r="L4" s="55"/>
      <c r="M4" s="55"/>
      <c r="N4" s="55"/>
    </row>
    <row r="5" spans="1:52" ht="15.75" x14ac:dyDescent="0.2">
      <c r="A5" s="112" t="str">
        <f>"Tages- / Wochenerhebung "&amp;" Speicherunternehmen " &amp;U!$B$11</f>
        <v>Tages- / Wochenerhebung  Speicherunternehmen 2021</v>
      </c>
      <c r="B5" s="108"/>
      <c r="C5" s="109"/>
      <c r="D5" s="110"/>
      <c r="E5" s="110"/>
      <c r="F5" s="110"/>
      <c r="G5" s="110"/>
      <c r="H5" s="111"/>
    </row>
    <row r="6" spans="1:52" ht="15.75" x14ac:dyDescent="0.2">
      <c r="A6" s="173" t="s">
        <v>6</v>
      </c>
      <c r="B6" s="174"/>
      <c r="C6" s="173" t="str">
        <f>IF(U!$B$12&lt;&gt;"",U!$B$12,"")</f>
        <v/>
      </c>
      <c r="D6" s="175"/>
      <c r="E6" s="175"/>
      <c r="F6" s="175"/>
      <c r="G6" s="175"/>
      <c r="H6" s="176"/>
      <c r="I6" s="138" t="s">
        <v>452</v>
      </c>
      <c r="O6" s="75" t="s">
        <v>96</v>
      </c>
    </row>
    <row r="7" spans="1:52" ht="15.75" customHeight="1" x14ac:dyDescent="0.2">
      <c r="A7" s="177" t="s">
        <v>94</v>
      </c>
      <c r="B7" s="178"/>
      <c r="C7" s="179" t="s">
        <v>95</v>
      </c>
      <c r="D7" s="180"/>
      <c r="E7" s="180"/>
      <c r="F7" s="180"/>
      <c r="G7" s="180"/>
      <c r="H7" s="181"/>
      <c r="I7" s="182" t="s">
        <v>98</v>
      </c>
      <c r="J7" s="83" t="s">
        <v>453</v>
      </c>
      <c r="K7" s="84"/>
      <c r="L7" s="84"/>
      <c r="M7" s="84"/>
      <c r="N7" s="85"/>
      <c r="O7" s="85"/>
      <c r="P7" s="85"/>
      <c r="Q7" s="85"/>
      <c r="R7" s="85"/>
      <c r="S7" s="85"/>
      <c r="T7" s="85"/>
      <c r="U7" s="85"/>
      <c r="V7" s="85"/>
      <c r="W7" s="85"/>
      <c r="X7" s="104"/>
      <c r="Y7" s="104"/>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4"/>
      <c r="AY7" s="104"/>
      <c r="AZ7" s="104"/>
    </row>
    <row r="8" spans="1:52" x14ac:dyDescent="0.2">
      <c r="A8" s="187" t="s">
        <v>44</v>
      </c>
      <c r="B8" s="188"/>
      <c r="C8" s="185" t="s">
        <v>90</v>
      </c>
      <c r="D8" s="185" t="s">
        <v>92</v>
      </c>
      <c r="E8" s="185" t="s">
        <v>91</v>
      </c>
      <c r="F8" s="185" t="s">
        <v>93</v>
      </c>
      <c r="G8" s="185" t="s">
        <v>60</v>
      </c>
      <c r="H8" s="185" t="s">
        <v>116</v>
      </c>
      <c r="I8" s="183"/>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row>
    <row r="9" spans="1:52" ht="42" customHeight="1" x14ac:dyDescent="0.2">
      <c r="A9" s="189"/>
      <c r="B9" s="190"/>
      <c r="C9" s="191"/>
      <c r="D9" s="191"/>
      <c r="E9" s="191"/>
      <c r="F9" s="191"/>
      <c r="G9" s="186"/>
      <c r="H9" s="186"/>
      <c r="I9" s="184"/>
      <c r="J9" s="39" t="str">
        <f>IF(J8&lt;&gt;"",IFERROR(VLOOKUP(J$8,L!$M$11:$N$250,2,FALSE),"Eingabeart wurde geändert"),"")</f>
        <v/>
      </c>
      <c r="K9" s="39" t="str">
        <f>IF(K8&lt;&gt;"",IFERROR(VLOOKUP(K$8,L!$M$11:$N$250,2,FALSE),"Eingabeart wurde geändert"),"")</f>
        <v/>
      </c>
      <c r="L9" s="39" t="str">
        <f>IF(L8&lt;&gt;"",IFERROR(VLOOKUP(L$8,L!$M$11:$N$250,2,FALSE),"Eingabeart wurde geändert"),"")</f>
        <v/>
      </c>
      <c r="M9" s="39" t="str">
        <f>IF(M8&lt;&gt;"",IFERROR(VLOOKUP(M$8,L!$M$11:$N$250,2,FALSE),"Eingabeart wurde geändert"),"")</f>
        <v/>
      </c>
      <c r="N9" s="39" t="str">
        <f>IF(N8&lt;&gt;"",IFERROR(VLOOKUP(N$8,L!$M$11:$N$250,2,FALSE),"Eingabeart wurde geändert"),"")</f>
        <v/>
      </c>
      <c r="O9" s="39" t="str">
        <f>IF(O8&lt;&gt;"",IFERROR(VLOOKUP(O$8,L!$M$11:$N$250,2,FALSE),"Eingabeart wurde geändert"),"")</f>
        <v/>
      </c>
      <c r="P9" s="39" t="str">
        <f>IF(P8&lt;&gt;"",IFERROR(VLOOKUP(P$8,L!$M$11:$N$250,2,FALSE),"Eingabeart wurde geändert"),"")</f>
        <v/>
      </c>
      <c r="Q9" s="39" t="str">
        <f>IF(Q8&lt;&gt;"",IFERROR(VLOOKUP(Q$8,L!$M$11:$N$250,2,FALSE),"Eingabeart wurde geändert"),"")</f>
        <v/>
      </c>
      <c r="R9" s="39" t="str">
        <f>IF(R8&lt;&gt;"",IFERROR(VLOOKUP(R$8,L!$M$11:$N$250,2,FALSE),"Eingabeart wurde geändert"),"")</f>
        <v/>
      </c>
      <c r="S9" s="39" t="str">
        <f>IF(S8&lt;&gt;"",IFERROR(VLOOKUP(S$8,L!$M$11:$N$250,2,FALSE),"Eingabeart wurde geändert"),"")</f>
        <v/>
      </c>
      <c r="T9" s="39" t="str">
        <f>IF(T8&lt;&gt;"",IFERROR(VLOOKUP(T$8,L!$M$11:$N$250,2,FALSE),"Eingabeart wurde geändert"),"")</f>
        <v/>
      </c>
      <c r="U9" s="39" t="str">
        <f>IF(U8&lt;&gt;"",IFERROR(VLOOKUP(U$8,L!$M$11:$N$250,2,FALSE),"Eingabeart wurde geändert"),"")</f>
        <v/>
      </c>
      <c r="V9" s="39" t="str">
        <f>IF(V8&lt;&gt;"",IFERROR(VLOOKUP(V$8,L!$M$11:$N$250,2,FALSE),"Eingabeart wurde geändert"),"")</f>
        <v/>
      </c>
      <c r="W9" s="39" t="str">
        <f>IF(W8&lt;&gt;"",IFERROR(VLOOKUP(W$8,L!$M$11:$N$250,2,FALSE),"Eingabeart wurde geändert"),"")</f>
        <v/>
      </c>
      <c r="X9" s="39" t="str">
        <f>IF(X8&lt;&gt;"",IFERROR(VLOOKUP(X$8,L!$M$11:$N$250,2,FALSE),"Eingabeart wurde geändert"),"")</f>
        <v/>
      </c>
      <c r="Y9" s="39" t="str">
        <f>IF(Y8&lt;&gt;"",IFERROR(VLOOKUP(Y$8,L!$M$11:$N$250,2,FALSE),"Eingabeart wurde geändert"),"")</f>
        <v/>
      </c>
      <c r="Z9" s="39" t="str">
        <f>IF(Z8&lt;&gt;"",IFERROR(VLOOKUP(Z$8,L!$M$11:$N$250,2,FALSE),"Eingabeart wurde geändert"),"")</f>
        <v/>
      </c>
      <c r="AA9" s="39" t="str">
        <f>IF(AA8&lt;&gt;"",IFERROR(VLOOKUP(AA$8,L!$M$11:$N$250,2,FALSE),"Eingabeart wurde geändert"),"")</f>
        <v/>
      </c>
      <c r="AB9" s="39" t="str">
        <f>IF(AB8&lt;&gt;"",IFERROR(VLOOKUP(AB$8,L!$M$11:$N$250,2,FALSE),"Eingabeart wurde geändert"),"")</f>
        <v/>
      </c>
      <c r="AC9" s="39" t="str">
        <f>IF(AC8&lt;&gt;"",IFERROR(VLOOKUP(AC$8,L!$M$11:$N$250,2,FALSE),"Eingabeart wurde geändert"),"")</f>
        <v/>
      </c>
      <c r="AD9" s="39" t="str">
        <f>IF(AD8&lt;&gt;"",IFERROR(VLOOKUP(AD$8,L!$M$11:$N$250,2,FALSE),"Eingabeart wurde geändert"),"")</f>
        <v/>
      </c>
      <c r="AE9" s="39" t="str">
        <f>IF(AE8&lt;&gt;"",IFERROR(VLOOKUP(AE$8,L!$M$11:$N$250,2,FALSE),"Eingabeart wurde geändert"),"")</f>
        <v/>
      </c>
      <c r="AF9" s="39" t="str">
        <f>IF(AF8&lt;&gt;"",IFERROR(VLOOKUP(AF$8,L!$M$11:$N$250,2,FALSE),"Eingabeart wurde geändert"),"")</f>
        <v/>
      </c>
      <c r="AG9" s="39" t="str">
        <f>IF(AG8&lt;&gt;"",IFERROR(VLOOKUP(AG$8,L!$M$11:$N$250,2,FALSE),"Eingabeart wurde geändert"),"")</f>
        <v/>
      </c>
      <c r="AH9" s="39" t="str">
        <f>IF(AH8&lt;&gt;"",IFERROR(VLOOKUP(AH$8,L!$M$11:$N$250,2,FALSE),"Eingabeart wurde geändert"),"")</f>
        <v/>
      </c>
      <c r="AI9" s="39" t="str">
        <f>IF(AI8&lt;&gt;"",IFERROR(VLOOKUP(AI$8,L!$M$11:$N$250,2,FALSE),"Eingabeart wurde geändert"),"")</f>
        <v/>
      </c>
      <c r="AJ9" s="39" t="str">
        <f>IF(AJ8&lt;&gt;"",IFERROR(VLOOKUP(AJ$8,L!$M$11:$N$250,2,FALSE),"Eingabeart wurde geändert"),"")</f>
        <v/>
      </c>
      <c r="AK9" s="39" t="str">
        <f>IF(AK8&lt;&gt;"",IFERROR(VLOOKUP(AK$8,L!$M$11:$N$250,2,FALSE),"Eingabeart wurde geändert"),"")</f>
        <v/>
      </c>
      <c r="AL9" s="39" t="str">
        <f>IF(AL8&lt;&gt;"",IFERROR(VLOOKUP(AL$8,L!$M$11:$N$250,2,FALSE),"Eingabeart wurde geändert"),"")</f>
        <v/>
      </c>
      <c r="AM9" s="39" t="str">
        <f>IF(AM8&lt;&gt;"",IFERROR(VLOOKUP(AM$8,L!$M$11:$N$250,2,FALSE),"Eingabeart wurde geändert"),"")</f>
        <v/>
      </c>
      <c r="AN9" s="39" t="str">
        <f>IF(AN8&lt;&gt;"",IFERROR(VLOOKUP(AN$8,L!$M$11:$N$250,2,FALSE),"Eingabeart wurde geändert"),"")</f>
        <v/>
      </c>
      <c r="AO9" s="39" t="str">
        <f>IF(AO8&lt;&gt;"",IFERROR(VLOOKUP(AO$8,L!$M$11:$N$250,2,FALSE),"Eingabeart wurde geändert"),"")</f>
        <v/>
      </c>
      <c r="AP9" s="39" t="str">
        <f>IF(AP8&lt;&gt;"",IFERROR(VLOOKUP(AP$8,L!$M$11:$N$250,2,FALSE),"Eingabeart wurde geändert"),"")</f>
        <v/>
      </c>
      <c r="AQ9" s="39" t="str">
        <f>IF(AQ8&lt;&gt;"",IFERROR(VLOOKUP(AQ$8,L!$M$11:$N$250,2,FALSE),"Eingabeart wurde geändert"),"")</f>
        <v/>
      </c>
      <c r="AR9" s="39" t="str">
        <f>IF(AR8&lt;&gt;"",IFERROR(VLOOKUP(AR$8,L!$M$11:$N$250,2,FALSE),"Eingabeart wurde geändert"),"")</f>
        <v/>
      </c>
      <c r="AS9" s="39" t="str">
        <f>IF(AS8&lt;&gt;"",IFERROR(VLOOKUP(AS$8,L!$M$11:$N$250,2,FALSE),"Eingabeart wurde geändert"),"")</f>
        <v/>
      </c>
      <c r="AT9" s="39" t="str">
        <f>IF(AT8&lt;&gt;"",IFERROR(VLOOKUP(AT$8,L!$M$11:$N$250,2,FALSE),"Eingabeart wurde geändert"),"")</f>
        <v/>
      </c>
      <c r="AU9" s="39" t="str">
        <f>IF(AU8&lt;&gt;"",IFERROR(VLOOKUP(AU$8,L!$M$11:$N$250,2,FALSE),"Eingabeart wurde geändert"),"")</f>
        <v/>
      </c>
      <c r="AV9" s="39" t="str">
        <f>IF(AV8&lt;&gt;"",IFERROR(VLOOKUP(AV$8,L!$M$11:$N$250,2,FALSE),"Eingabeart wurde geändert"),"")</f>
        <v/>
      </c>
      <c r="AW9" s="39" t="str">
        <f>IF(AW8&lt;&gt;"",IFERROR(VLOOKUP(AW$8,L!$M$11:$N$250,2,FALSE),"Eingabeart wurde geändert"),"")</f>
        <v/>
      </c>
      <c r="AX9" s="39" t="str">
        <f>IF(AX8&lt;&gt;"",IFERROR(VLOOKUP(AX$8,L!$M$11:$N$250,2,FALSE),"Eingabeart wurde geändert"),"")</f>
        <v/>
      </c>
      <c r="AY9" s="39" t="str">
        <f>IF(AY8&lt;&gt;"",IFERROR(VLOOKUP(AY$8,L!$M$11:$N$250,2,FALSE),"Eingabeart wurde geändert"),"")</f>
        <v/>
      </c>
      <c r="AZ9" s="39" t="str">
        <f>IF(AZ8&lt;&gt;"",IFERROR(VLOOKUP(AZ$8,L!$M$11:$N$250,2,FALSE),"Eingabeart wurde geändert"),"")</f>
        <v/>
      </c>
    </row>
    <row r="10" spans="1:52" x14ac:dyDescent="0.2">
      <c r="A10" s="37" t="s">
        <v>43</v>
      </c>
      <c r="B10" s="37" t="s">
        <v>123</v>
      </c>
      <c r="C10" s="37" t="s">
        <v>59</v>
      </c>
      <c r="D10" s="37" t="s">
        <v>59</v>
      </c>
      <c r="E10" s="37" t="s">
        <v>59</v>
      </c>
      <c r="F10" s="37" t="s">
        <v>59</v>
      </c>
      <c r="G10" s="37" t="s">
        <v>16</v>
      </c>
      <c r="H10" s="37" t="s">
        <v>16</v>
      </c>
      <c r="I10" s="37" t="s">
        <v>16</v>
      </c>
      <c r="J10" s="37" t="s">
        <v>16</v>
      </c>
      <c r="K10" s="37" t="s">
        <v>16</v>
      </c>
      <c r="L10" s="37" t="s">
        <v>16</v>
      </c>
      <c r="M10" s="37" t="s">
        <v>16</v>
      </c>
      <c r="N10" s="37" t="s">
        <v>16</v>
      </c>
      <c r="O10" s="37" t="s">
        <v>16</v>
      </c>
      <c r="P10" s="37" t="s">
        <v>16</v>
      </c>
      <c r="Q10" s="37" t="s">
        <v>16</v>
      </c>
      <c r="R10" s="37" t="s">
        <v>16</v>
      </c>
      <c r="S10" s="37" t="s">
        <v>16</v>
      </c>
      <c r="T10" s="37" t="s">
        <v>16</v>
      </c>
      <c r="U10" s="37" t="s">
        <v>16</v>
      </c>
      <c r="V10" s="37" t="s">
        <v>16</v>
      </c>
      <c r="W10" s="37" t="s">
        <v>16</v>
      </c>
      <c r="X10" s="37" t="s">
        <v>16</v>
      </c>
      <c r="Y10" s="37" t="s">
        <v>16</v>
      </c>
      <c r="Z10" s="37" t="s">
        <v>16</v>
      </c>
      <c r="AA10" s="37" t="s">
        <v>16</v>
      </c>
      <c r="AB10" s="37" t="s">
        <v>16</v>
      </c>
      <c r="AC10" s="37" t="s">
        <v>16</v>
      </c>
      <c r="AD10" s="37" t="s">
        <v>16</v>
      </c>
      <c r="AE10" s="37" t="s">
        <v>16</v>
      </c>
      <c r="AF10" s="37" t="s">
        <v>16</v>
      </c>
      <c r="AG10" s="37" t="s">
        <v>16</v>
      </c>
      <c r="AH10" s="37" t="s">
        <v>16</v>
      </c>
      <c r="AI10" s="37" t="s">
        <v>16</v>
      </c>
      <c r="AJ10" s="37" t="s">
        <v>16</v>
      </c>
      <c r="AK10" s="37" t="s">
        <v>16</v>
      </c>
      <c r="AL10" s="37" t="s">
        <v>16</v>
      </c>
      <c r="AM10" s="37" t="s">
        <v>16</v>
      </c>
      <c r="AN10" s="37" t="s">
        <v>16</v>
      </c>
      <c r="AO10" s="37" t="s">
        <v>16</v>
      </c>
      <c r="AP10" s="37" t="s">
        <v>16</v>
      </c>
      <c r="AQ10" s="37" t="s">
        <v>16</v>
      </c>
      <c r="AR10" s="37" t="s">
        <v>16</v>
      </c>
      <c r="AS10" s="37" t="s">
        <v>16</v>
      </c>
      <c r="AT10" s="37" t="s">
        <v>16</v>
      </c>
      <c r="AU10" s="37" t="s">
        <v>16</v>
      </c>
      <c r="AV10" s="37" t="s">
        <v>16</v>
      </c>
      <c r="AW10" s="37" t="s">
        <v>16</v>
      </c>
      <c r="AX10" s="37" t="s">
        <v>16</v>
      </c>
      <c r="AY10" s="37" t="s">
        <v>16</v>
      </c>
      <c r="AZ10" s="37" t="s">
        <v>16</v>
      </c>
    </row>
    <row r="11" spans="1:52" x14ac:dyDescent="0.2">
      <c r="A11" s="120">
        <f>DATE(U!$B$11,1,1)</f>
        <v>44197</v>
      </c>
      <c r="B11" s="120" t="str">
        <f>IF(A11="","",IF(WEEKDAY(A11)=4,"Mittwoch",IF(MONTH(A11)&amp;DAY(A11)="1015","Test","")))</f>
        <v/>
      </c>
      <c r="C11" s="102"/>
      <c r="D11" s="102"/>
      <c r="E11" s="102"/>
      <c r="F11" s="102"/>
      <c r="G11" s="102"/>
      <c r="H11" s="102"/>
      <c r="I11" s="95" t="str">
        <f t="shared" ref="I11:I74" si="0">IF(SUM(J11:XFD11)&gt;0,SUM(J11:XFD11),"")</f>
        <v/>
      </c>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97"/>
      <c r="AP11" s="97"/>
      <c r="AQ11" s="97"/>
      <c r="AR11" s="97"/>
      <c r="AS11" s="97"/>
      <c r="AT11" s="97"/>
      <c r="AU11" s="97"/>
      <c r="AV11" s="97"/>
      <c r="AW11" s="97"/>
      <c r="AX11" s="97"/>
      <c r="AY11" s="97"/>
      <c r="AZ11" s="97"/>
    </row>
    <row r="12" spans="1:52" x14ac:dyDescent="0.2">
      <c r="A12" s="121">
        <f>A11+1</f>
        <v>44198</v>
      </c>
      <c r="B12" s="121" t="str">
        <f t="shared" ref="B12:B75" si="1">IF(A12="","",IF(WEEKDAY(A12)=4,"Mittwoch",IF(MONTH(A12)&amp;DAY(A12)="1015","Test","")))</f>
        <v/>
      </c>
      <c r="C12" s="103"/>
      <c r="D12" s="103"/>
      <c r="E12" s="103"/>
      <c r="F12" s="103"/>
      <c r="G12" s="103"/>
      <c r="H12" s="103"/>
      <c r="I12" s="99" t="str">
        <f t="shared" si="0"/>
        <v/>
      </c>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row>
    <row r="13" spans="1:52" x14ac:dyDescent="0.2">
      <c r="A13" s="121">
        <f t="shared" ref="A13:A76" si="2">A12+1</f>
        <v>44199</v>
      </c>
      <c r="B13" s="121" t="str">
        <f t="shared" si="1"/>
        <v/>
      </c>
      <c r="C13" s="103"/>
      <c r="D13" s="103"/>
      <c r="E13" s="103"/>
      <c r="F13" s="103"/>
      <c r="G13" s="103"/>
      <c r="H13" s="103"/>
      <c r="I13" s="99" t="str">
        <f t="shared" si="0"/>
        <v/>
      </c>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row>
    <row r="14" spans="1:52" x14ac:dyDescent="0.2">
      <c r="A14" s="121">
        <f t="shared" si="2"/>
        <v>44200</v>
      </c>
      <c r="B14" s="121" t="str">
        <f t="shared" si="1"/>
        <v/>
      </c>
      <c r="C14" s="103"/>
      <c r="D14" s="103"/>
      <c r="E14" s="103"/>
      <c r="F14" s="103"/>
      <c r="G14" s="103"/>
      <c r="H14" s="103"/>
      <c r="I14" s="99" t="str">
        <f t="shared" si="0"/>
        <v/>
      </c>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row>
    <row r="15" spans="1:52" x14ac:dyDescent="0.2">
      <c r="A15" s="121">
        <f t="shared" si="2"/>
        <v>44201</v>
      </c>
      <c r="B15" s="121" t="str">
        <f t="shared" si="1"/>
        <v/>
      </c>
      <c r="C15" s="103"/>
      <c r="D15" s="103"/>
      <c r="E15" s="103"/>
      <c r="F15" s="103"/>
      <c r="G15" s="103"/>
      <c r="H15" s="103"/>
      <c r="I15" s="99" t="str">
        <f t="shared" si="0"/>
        <v/>
      </c>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row>
    <row r="16" spans="1:52" x14ac:dyDescent="0.2">
      <c r="A16" s="121">
        <f t="shared" si="2"/>
        <v>44202</v>
      </c>
      <c r="B16" s="121" t="str">
        <f t="shared" si="1"/>
        <v>Mittwoch</v>
      </c>
      <c r="C16" s="103"/>
      <c r="D16" s="103"/>
      <c r="E16" s="103"/>
      <c r="F16" s="103"/>
      <c r="G16" s="103"/>
      <c r="H16" s="103"/>
      <c r="I16" s="99" t="str">
        <f t="shared" si="0"/>
        <v/>
      </c>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row>
    <row r="17" spans="1:52" x14ac:dyDescent="0.2">
      <c r="A17" s="121">
        <f t="shared" si="2"/>
        <v>44203</v>
      </c>
      <c r="B17" s="121" t="str">
        <f t="shared" si="1"/>
        <v/>
      </c>
      <c r="C17" s="103"/>
      <c r="D17" s="103"/>
      <c r="E17" s="103"/>
      <c r="F17" s="103"/>
      <c r="G17" s="103"/>
      <c r="H17" s="103"/>
      <c r="I17" s="99" t="str">
        <f t="shared" si="0"/>
        <v/>
      </c>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98"/>
      <c r="AX17" s="98"/>
      <c r="AY17" s="98"/>
      <c r="AZ17" s="98"/>
    </row>
    <row r="18" spans="1:52" x14ac:dyDescent="0.2">
      <c r="A18" s="121">
        <f t="shared" si="2"/>
        <v>44204</v>
      </c>
      <c r="B18" s="121" t="str">
        <f t="shared" si="1"/>
        <v/>
      </c>
      <c r="C18" s="103"/>
      <c r="D18" s="103"/>
      <c r="E18" s="103"/>
      <c r="F18" s="103"/>
      <c r="G18" s="103"/>
      <c r="H18" s="103"/>
      <c r="I18" s="99" t="str">
        <f t="shared" si="0"/>
        <v/>
      </c>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8"/>
    </row>
    <row r="19" spans="1:52" x14ac:dyDescent="0.2">
      <c r="A19" s="121">
        <f t="shared" si="2"/>
        <v>44205</v>
      </c>
      <c r="B19" s="121" t="str">
        <f t="shared" si="1"/>
        <v/>
      </c>
      <c r="C19" s="103"/>
      <c r="D19" s="103"/>
      <c r="E19" s="103"/>
      <c r="F19" s="103"/>
      <c r="G19" s="103"/>
      <c r="H19" s="103"/>
      <c r="I19" s="99" t="str">
        <f t="shared" si="0"/>
        <v/>
      </c>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8"/>
    </row>
    <row r="20" spans="1:52" x14ac:dyDescent="0.2">
      <c r="A20" s="121">
        <f t="shared" si="2"/>
        <v>44206</v>
      </c>
      <c r="B20" s="121" t="str">
        <f t="shared" si="1"/>
        <v/>
      </c>
      <c r="C20" s="103"/>
      <c r="D20" s="103"/>
      <c r="E20" s="103"/>
      <c r="F20" s="103"/>
      <c r="G20" s="103"/>
      <c r="H20" s="103"/>
      <c r="I20" s="99" t="str">
        <f t="shared" si="0"/>
        <v/>
      </c>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8"/>
    </row>
    <row r="21" spans="1:52" x14ac:dyDescent="0.2">
      <c r="A21" s="121">
        <f t="shared" si="2"/>
        <v>44207</v>
      </c>
      <c r="B21" s="121" t="str">
        <f t="shared" si="1"/>
        <v/>
      </c>
      <c r="C21" s="103"/>
      <c r="D21" s="103"/>
      <c r="E21" s="103"/>
      <c r="F21" s="103"/>
      <c r="G21" s="103"/>
      <c r="H21" s="103"/>
      <c r="I21" s="99" t="str">
        <f t="shared" si="0"/>
        <v/>
      </c>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8"/>
    </row>
    <row r="22" spans="1:52" x14ac:dyDescent="0.2">
      <c r="A22" s="121">
        <f t="shared" si="2"/>
        <v>44208</v>
      </c>
      <c r="B22" s="121" t="str">
        <f t="shared" si="1"/>
        <v/>
      </c>
      <c r="C22" s="103"/>
      <c r="D22" s="103"/>
      <c r="E22" s="103"/>
      <c r="F22" s="103"/>
      <c r="G22" s="103"/>
      <c r="H22" s="103"/>
      <c r="I22" s="99" t="str">
        <f t="shared" si="0"/>
        <v/>
      </c>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8"/>
    </row>
    <row r="23" spans="1:52" x14ac:dyDescent="0.2">
      <c r="A23" s="121">
        <f t="shared" si="2"/>
        <v>44209</v>
      </c>
      <c r="B23" s="121" t="str">
        <f t="shared" si="1"/>
        <v>Mittwoch</v>
      </c>
      <c r="C23" s="103"/>
      <c r="D23" s="103"/>
      <c r="E23" s="103"/>
      <c r="F23" s="103"/>
      <c r="G23" s="103"/>
      <c r="H23" s="103"/>
      <c r="I23" s="99" t="str">
        <f t="shared" si="0"/>
        <v/>
      </c>
      <c r="J23" s="98"/>
      <c r="K23" s="98"/>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98"/>
      <c r="AM23" s="98"/>
      <c r="AN23" s="98"/>
      <c r="AO23" s="98"/>
      <c r="AP23" s="98"/>
      <c r="AQ23" s="98"/>
      <c r="AR23" s="98"/>
      <c r="AS23" s="98"/>
      <c r="AT23" s="98"/>
      <c r="AU23" s="98"/>
      <c r="AV23" s="98"/>
      <c r="AW23" s="98"/>
      <c r="AX23" s="98"/>
      <c r="AY23" s="98"/>
      <c r="AZ23" s="98"/>
    </row>
    <row r="24" spans="1:52" x14ac:dyDescent="0.2">
      <c r="A24" s="121">
        <f t="shared" si="2"/>
        <v>44210</v>
      </c>
      <c r="B24" s="121" t="str">
        <f t="shared" si="1"/>
        <v/>
      </c>
      <c r="C24" s="103"/>
      <c r="D24" s="103"/>
      <c r="E24" s="103"/>
      <c r="F24" s="103"/>
      <c r="G24" s="103"/>
      <c r="H24" s="103"/>
      <c r="I24" s="99" t="str">
        <f t="shared" si="0"/>
        <v/>
      </c>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8"/>
      <c r="AM24" s="98"/>
      <c r="AN24" s="98"/>
      <c r="AO24" s="98"/>
      <c r="AP24" s="98"/>
      <c r="AQ24" s="98"/>
      <c r="AR24" s="98"/>
      <c r="AS24" s="98"/>
      <c r="AT24" s="98"/>
      <c r="AU24" s="98"/>
      <c r="AV24" s="98"/>
      <c r="AW24" s="98"/>
      <c r="AX24" s="98"/>
      <c r="AY24" s="98"/>
      <c r="AZ24" s="98"/>
    </row>
    <row r="25" spans="1:52" x14ac:dyDescent="0.2">
      <c r="A25" s="121">
        <f t="shared" si="2"/>
        <v>44211</v>
      </c>
      <c r="B25" s="121" t="str">
        <f t="shared" si="1"/>
        <v/>
      </c>
      <c r="C25" s="103"/>
      <c r="D25" s="103"/>
      <c r="E25" s="103"/>
      <c r="F25" s="103"/>
      <c r="G25" s="103"/>
      <c r="H25" s="103"/>
      <c r="I25" s="99" t="str">
        <f t="shared" si="0"/>
        <v/>
      </c>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98"/>
      <c r="AO25" s="98"/>
      <c r="AP25" s="98"/>
      <c r="AQ25" s="98"/>
      <c r="AR25" s="98"/>
      <c r="AS25" s="98"/>
      <c r="AT25" s="98"/>
      <c r="AU25" s="98"/>
      <c r="AV25" s="98"/>
      <c r="AW25" s="98"/>
      <c r="AX25" s="98"/>
      <c r="AY25" s="98"/>
      <c r="AZ25" s="98"/>
    </row>
    <row r="26" spans="1:52" x14ac:dyDescent="0.2">
      <c r="A26" s="121">
        <f t="shared" si="2"/>
        <v>44212</v>
      </c>
      <c r="B26" s="121" t="str">
        <f t="shared" si="1"/>
        <v/>
      </c>
      <c r="C26" s="103"/>
      <c r="D26" s="103"/>
      <c r="E26" s="103"/>
      <c r="F26" s="103"/>
      <c r="G26" s="103"/>
      <c r="H26" s="103"/>
      <c r="I26" s="99" t="str">
        <f t="shared" si="0"/>
        <v/>
      </c>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98"/>
      <c r="AS26" s="98"/>
      <c r="AT26" s="98"/>
      <c r="AU26" s="98"/>
      <c r="AV26" s="98"/>
      <c r="AW26" s="98"/>
      <c r="AX26" s="98"/>
      <c r="AY26" s="98"/>
      <c r="AZ26" s="98"/>
    </row>
    <row r="27" spans="1:52" x14ac:dyDescent="0.2">
      <c r="A27" s="121">
        <f t="shared" si="2"/>
        <v>44213</v>
      </c>
      <c r="B27" s="121" t="str">
        <f t="shared" si="1"/>
        <v/>
      </c>
      <c r="C27" s="103"/>
      <c r="D27" s="103"/>
      <c r="E27" s="103"/>
      <c r="F27" s="103"/>
      <c r="G27" s="103"/>
      <c r="H27" s="103"/>
      <c r="I27" s="99" t="str">
        <f t="shared" si="0"/>
        <v/>
      </c>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row>
    <row r="28" spans="1:52" x14ac:dyDescent="0.2">
      <c r="A28" s="121">
        <f t="shared" si="2"/>
        <v>44214</v>
      </c>
      <c r="B28" s="121" t="str">
        <f t="shared" si="1"/>
        <v/>
      </c>
      <c r="C28" s="103"/>
      <c r="D28" s="103"/>
      <c r="E28" s="103"/>
      <c r="F28" s="103"/>
      <c r="G28" s="103"/>
      <c r="H28" s="103"/>
      <c r="I28" s="99" t="str">
        <f t="shared" si="0"/>
        <v/>
      </c>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8"/>
      <c r="AW28" s="98"/>
      <c r="AX28" s="98"/>
      <c r="AY28" s="98"/>
      <c r="AZ28" s="98"/>
    </row>
    <row r="29" spans="1:52" x14ac:dyDescent="0.2">
      <c r="A29" s="121">
        <f t="shared" si="2"/>
        <v>44215</v>
      </c>
      <c r="B29" s="121" t="str">
        <f t="shared" si="1"/>
        <v/>
      </c>
      <c r="C29" s="103"/>
      <c r="D29" s="103"/>
      <c r="E29" s="103"/>
      <c r="F29" s="103"/>
      <c r="G29" s="103"/>
      <c r="H29" s="103"/>
      <c r="I29" s="99" t="str">
        <f t="shared" si="0"/>
        <v/>
      </c>
      <c r="J29" s="98"/>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98"/>
      <c r="AO29" s="98"/>
      <c r="AP29" s="98"/>
      <c r="AQ29" s="98"/>
      <c r="AR29" s="98"/>
      <c r="AS29" s="98"/>
      <c r="AT29" s="98"/>
      <c r="AU29" s="98"/>
      <c r="AV29" s="98"/>
      <c r="AW29" s="98"/>
      <c r="AX29" s="98"/>
      <c r="AY29" s="98"/>
      <c r="AZ29" s="98"/>
    </row>
    <row r="30" spans="1:52" x14ac:dyDescent="0.2">
      <c r="A30" s="121">
        <f t="shared" si="2"/>
        <v>44216</v>
      </c>
      <c r="B30" s="121" t="str">
        <f t="shared" si="1"/>
        <v>Mittwoch</v>
      </c>
      <c r="C30" s="103"/>
      <c r="D30" s="103"/>
      <c r="E30" s="103"/>
      <c r="F30" s="103"/>
      <c r="G30" s="103"/>
      <c r="H30" s="103"/>
      <c r="I30" s="99" t="str">
        <f t="shared" si="0"/>
        <v/>
      </c>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8"/>
      <c r="AT30" s="98"/>
      <c r="AU30" s="98"/>
      <c r="AV30" s="98"/>
      <c r="AW30" s="98"/>
      <c r="AX30" s="98"/>
      <c r="AY30" s="98"/>
      <c r="AZ30" s="98"/>
    </row>
    <row r="31" spans="1:52" x14ac:dyDescent="0.2">
      <c r="A31" s="121">
        <f t="shared" si="2"/>
        <v>44217</v>
      </c>
      <c r="B31" s="121" t="str">
        <f t="shared" si="1"/>
        <v/>
      </c>
      <c r="C31" s="103"/>
      <c r="D31" s="103"/>
      <c r="E31" s="103"/>
      <c r="F31" s="103"/>
      <c r="G31" s="103"/>
      <c r="H31" s="103"/>
      <c r="I31" s="99" t="str">
        <f t="shared" si="0"/>
        <v/>
      </c>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98"/>
      <c r="AU31" s="98"/>
      <c r="AV31" s="98"/>
      <c r="AW31" s="98"/>
      <c r="AX31" s="98"/>
      <c r="AY31" s="98"/>
      <c r="AZ31" s="98"/>
    </row>
    <row r="32" spans="1:52" x14ac:dyDescent="0.2">
      <c r="A32" s="121">
        <f t="shared" si="2"/>
        <v>44218</v>
      </c>
      <c r="B32" s="121" t="str">
        <f t="shared" si="1"/>
        <v/>
      </c>
      <c r="C32" s="103"/>
      <c r="D32" s="103"/>
      <c r="E32" s="103"/>
      <c r="F32" s="103"/>
      <c r="G32" s="103"/>
      <c r="H32" s="103"/>
      <c r="I32" s="99" t="str">
        <f t="shared" si="0"/>
        <v/>
      </c>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row>
    <row r="33" spans="1:52" x14ac:dyDescent="0.2">
      <c r="A33" s="121">
        <f t="shared" si="2"/>
        <v>44219</v>
      </c>
      <c r="B33" s="121" t="str">
        <f t="shared" si="1"/>
        <v/>
      </c>
      <c r="C33" s="103"/>
      <c r="D33" s="103"/>
      <c r="E33" s="103"/>
      <c r="F33" s="103"/>
      <c r="G33" s="103"/>
      <c r="H33" s="103"/>
      <c r="I33" s="99" t="str">
        <f t="shared" si="0"/>
        <v/>
      </c>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row>
    <row r="34" spans="1:52" x14ac:dyDescent="0.2">
      <c r="A34" s="121">
        <f t="shared" si="2"/>
        <v>44220</v>
      </c>
      <c r="B34" s="121" t="str">
        <f t="shared" si="1"/>
        <v/>
      </c>
      <c r="C34" s="103"/>
      <c r="D34" s="103"/>
      <c r="E34" s="103"/>
      <c r="F34" s="103"/>
      <c r="G34" s="103"/>
      <c r="H34" s="103"/>
      <c r="I34" s="99" t="str">
        <f t="shared" si="0"/>
        <v/>
      </c>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row>
    <row r="35" spans="1:52" x14ac:dyDescent="0.2">
      <c r="A35" s="121">
        <f t="shared" si="2"/>
        <v>44221</v>
      </c>
      <c r="B35" s="121" t="str">
        <f t="shared" si="1"/>
        <v/>
      </c>
      <c r="C35" s="103"/>
      <c r="D35" s="103"/>
      <c r="E35" s="103"/>
      <c r="F35" s="103"/>
      <c r="G35" s="103"/>
      <c r="H35" s="103"/>
      <c r="I35" s="99" t="str">
        <f t="shared" si="0"/>
        <v/>
      </c>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row>
    <row r="36" spans="1:52" x14ac:dyDescent="0.2">
      <c r="A36" s="121">
        <f t="shared" si="2"/>
        <v>44222</v>
      </c>
      <c r="B36" s="121" t="str">
        <f t="shared" si="1"/>
        <v/>
      </c>
      <c r="C36" s="103"/>
      <c r="D36" s="103"/>
      <c r="E36" s="103"/>
      <c r="F36" s="103"/>
      <c r="G36" s="103"/>
      <c r="H36" s="103"/>
      <c r="I36" s="99" t="str">
        <f t="shared" si="0"/>
        <v/>
      </c>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98"/>
      <c r="AV36" s="98"/>
      <c r="AW36" s="98"/>
      <c r="AX36" s="98"/>
      <c r="AY36" s="98"/>
      <c r="AZ36" s="98"/>
    </row>
    <row r="37" spans="1:52" x14ac:dyDescent="0.2">
      <c r="A37" s="121">
        <f t="shared" si="2"/>
        <v>44223</v>
      </c>
      <c r="B37" s="121" t="str">
        <f t="shared" si="1"/>
        <v>Mittwoch</v>
      </c>
      <c r="C37" s="103"/>
      <c r="D37" s="103"/>
      <c r="E37" s="103"/>
      <c r="F37" s="103"/>
      <c r="G37" s="103"/>
      <c r="H37" s="103"/>
      <c r="I37" s="99" t="str">
        <f t="shared" si="0"/>
        <v/>
      </c>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98"/>
      <c r="AV37" s="98"/>
      <c r="AW37" s="98"/>
      <c r="AX37" s="98"/>
      <c r="AY37" s="98"/>
      <c r="AZ37" s="98"/>
    </row>
    <row r="38" spans="1:52" x14ac:dyDescent="0.2">
      <c r="A38" s="121">
        <f t="shared" si="2"/>
        <v>44224</v>
      </c>
      <c r="B38" s="121" t="str">
        <f t="shared" si="1"/>
        <v/>
      </c>
      <c r="C38" s="103"/>
      <c r="D38" s="103"/>
      <c r="E38" s="103"/>
      <c r="F38" s="103"/>
      <c r="G38" s="103"/>
      <c r="H38" s="103"/>
      <c r="I38" s="99" t="str">
        <f t="shared" si="0"/>
        <v/>
      </c>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8"/>
      <c r="AO38" s="98"/>
      <c r="AP38" s="98"/>
      <c r="AQ38" s="98"/>
      <c r="AR38" s="98"/>
      <c r="AS38" s="98"/>
      <c r="AT38" s="98"/>
      <c r="AU38" s="98"/>
      <c r="AV38" s="98"/>
      <c r="AW38" s="98"/>
      <c r="AX38" s="98"/>
      <c r="AY38" s="98"/>
      <c r="AZ38" s="98"/>
    </row>
    <row r="39" spans="1:52" x14ac:dyDescent="0.2">
      <c r="A39" s="121">
        <f t="shared" si="2"/>
        <v>44225</v>
      </c>
      <c r="B39" s="121" t="str">
        <f t="shared" si="1"/>
        <v/>
      </c>
      <c r="C39" s="103"/>
      <c r="D39" s="103"/>
      <c r="E39" s="103"/>
      <c r="F39" s="103"/>
      <c r="G39" s="103"/>
      <c r="H39" s="103"/>
      <c r="I39" s="99" t="str">
        <f t="shared" si="0"/>
        <v/>
      </c>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8"/>
      <c r="AO39" s="98"/>
      <c r="AP39" s="98"/>
      <c r="AQ39" s="98"/>
      <c r="AR39" s="98"/>
      <c r="AS39" s="98"/>
      <c r="AT39" s="98"/>
      <c r="AU39" s="98"/>
      <c r="AV39" s="98"/>
      <c r="AW39" s="98"/>
      <c r="AX39" s="98"/>
      <c r="AY39" s="98"/>
      <c r="AZ39" s="98"/>
    </row>
    <row r="40" spans="1:52" x14ac:dyDescent="0.2">
      <c r="A40" s="121">
        <f t="shared" si="2"/>
        <v>44226</v>
      </c>
      <c r="B40" s="121" t="str">
        <f t="shared" si="1"/>
        <v/>
      </c>
      <c r="C40" s="103"/>
      <c r="D40" s="103"/>
      <c r="E40" s="103"/>
      <c r="F40" s="103"/>
      <c r="G40" s="103"/>
      <c r="H40" s="103"/>
      <c r="I40" s="99" t="str">
        <f t="shared" si="0"/>
        <v/>
      </c>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8"/>
      <c r="AO40" s="98"/>
      <c r="AP40" s="98"/>
      <c r="AQ40" s="98"/>
      <c r="AR40" s="98"/>
      <c r="AS40" s="98"/>
      <c r="AT40" s="98"/>
      <c r="AU40" s="98"/>
      <c r="AV40" s="98"/>
      <c r="AW40" s="98"/>
      <c r="AX40" s="98"/>
      <c r="AY40" s="98"/>
      <c r="AZ40" s="98"/>
    </row>
    <row r="41" spans="1:52" x14ac:dyDescent="0.2">
      <c r="A41" s="121">
        <f t="shared" si="2"/>
        <v>44227</v>
      </c>
      <c r="B41" s="121" t="str">
        <f t="shared" si="1"/>
        <v/>
      </c>
      <c r="C41" s="103"/>
      <c r="D41" s="103"/>
      <c r="E41" s="103"/>
      <c r="F41" s="103"/>
      <c r="G41" s="103"/>
      <c r="H41" s="103"/>
      <c r="I41" s="99" t="str">
        <f t="shared" si="0"/>
        <v/>
      </c>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98"/>
      <c r="AV41" s="98"/>
      <c r="AW41" s="98"/>
      <c r="AX41" s="98"/>
      <c r="AY41" s="98"/>
      <c r="AZ41" s="98"/>
    </row>
    <row r="42" spans="1:52" x14ac:dyDescent="0.2">
      <c r="A42" s="121">
        <f t="shared" si="2"/>
        <v>44228</v>
      </c>
      <c r="B42" s="121" t="str">
        <f t="shared" si="1"/>
        <v/>
      </c>
      <c r="C42" s="103"/>
      <c r="D42" s="103"/>
      <c r="E42" s="103"/>
      <c r="F42" s="103"/>
      <c r="G42" s="103"/>
      <c r="H42" s="103"/>
      <c r="I42" s="99" t="str">
        <f t="shared" si="0"/>
        <v/>
      </c>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98"/>
      <c r="AY42" s="98"/>
      <c r="AZ42" s="98"/>
    </row>
    <row r="43" spans="1:52" x14ac:dyDescent="0.2">
      <c r="A43" s="121">
        <f t="shared" si="2"/>
        <v>44229</v>
      </c>
      <c r="B43" s="121" t="str">
        <f t="shared" si="1"/>
        <v/>
      </c>
      <c r="C43" s="103"/>
      <c r="D43" s="103"/>
      <c r="E43" s="103"/>
      <c r="F43" s="103"/>
      <c r="G43" s="103"/>
      <c r="H43" s="103"/>
      <c r="I43" s="99" t="str">
        <f t="shared" si="0"/>
        <v/>
      </c>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98"/>
      <c r="AL43" s="98"/>
      <c r="AM43" s="98"/>
      <c r="AN43" s="98"/>
      <c r="AO43" s="98"/>
      <c r="AP43" s="98"/>
      <c r="AQ43" s="98"/>
      <c r="AR43" s="98"/>
      <c r="AS43" s="98"/>
      <c r="AT43" s="98"/>
      <c r="AU43" s="98"/>
      <c r="AV43" s="98"/>
      <c r="AW43" s="98"/>
      <c r="AX43" s="98"/>
      <c r="AY43" s="98"/>
      <c r="AZ43" s="98"/>
    </row>
    <row r="44" spans="1:52" x14ac:dyDescent="0.2">
      <c r="A44" s="121">
        <f t="shared" si="2"/>
        <v>44230</v>
      </c>
      <c r="B44" s="121" t="str">
        <f t="shared" si="1"/>
        <v>Mittwoch</v>
      </c>
      <c r="C44" s="103"/>
      <c r="D44" s="103"/>
      <c r="E44" s="103"/>
      <c r="F44" s="103"/>
      <c r="G44" s="103"/>
      <c r="H44" s="103"/>
      <c r="I44" s="99" t="str">
        <f t="shared" si="0"/>
        <v/>
      </c>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98"/>
      <c r="AL44" s="98"/>
      <c r="AM44" s="98"/>
      <c r="AN44" s="98"/>
      <c r="AO44" s="98"/>
      <c r="AP44" s="98"/>
      <c r="AQ44" s="98"/>
      <c r="AR44" s="98"/>
      <c r="AS44" s="98"/>
      <c r="AT44" s="98"/>
      <c r="AU44" s="98"/>
      <c r="AV44" s="98"/>
      <c r="AW44" s="98"/>
      <c r="AX44" s="98"/>
      <c r="AY44" s="98"/>
      <c r="AZ44" s="98"/>
    </row>
    <row r="45" spans="1:52" x14ac:dyDescent="0.2">
      <c r="A45" s="121">
        <f t="shared" si="2"/>
        <v>44231</v>
      </c>
      <c r="B45" s="121" t="str">
        <f t="shared" si="1"/>
        <v/>
      </c>
      <c r="C45" s="103"/>
      <c r="D45" s="103"/>
      <c r="E45" s="103"/>
      <c r="F45" s="103"/>
      <c r="G45" s="103"/>
      <c r="H45" s="103"/>
      <c r="I45" s="99" t="str">
        <f t="shared" si="0"/>
        <v/>
      </c>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c r="AN45" s="98"/>
      <c r="AO45" s="98"/>
      <c r="AP45" s="98"/>
      <c r="AQ45" s="98"/>
      <c r="AR45" s="98"/>
      <c r="AS45" s="98"/>
      <c r="AT45" s="98"/>
      <c r="AU45" s="98"/>
      <c r="AV45" s="98"/>
      <c r="AW45" s="98"/>
      <c r="AX45" s="98"/>
      <c r="AY45" s="98"/>
      <c r="AZ45" s="98"/>
    </row>
    <row r="46" spans="1:52" x14ac:dyDescent="0.2">
      <c r="A46" s="121">
        <f t="shared" si="2"/>
        <v>44232</v>
      </c>
      <c r="B46" s="121" t="str">
        <f t="shared" si="1"/>
        <v/>
      </c>
      <c r="C46" s="103"/>
      <c r="D46" s="103"/>
      <c r="E46" s="103"/>
      <c r="F46" s="103"/>
      <c r="G46" s="103"/>
      <c r="H46" s="103"/>
      <c r="I46" s="99" t="str">
        <f t="shared" si="0"/>
        <v/>
      </c>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98"/>
      <c r="AP46" s="98"/>
      <c r="AQ46" s="98"/>
      <c r="AR46" s="98"/>
      <c r="AS46" s="98"/>
      <c r="AT46" s="98"/>
      <c r="AU46" s="98"/>
      <c r="AV46" s="98"/>
      <c r="AW46" s="98"/>
      <c r="AX46" s="98"/>
      <c r="AY46" s="98"/>
      <c r="AZ46" s="98"/>
    </row>
    <row r="47" spans="1:52" x14ac:dyDescent="0.2">
      <c r="A47" s="121">
        <f t="shared" si="2"/>
        <v>44233</v>
      </c>
      <c r="B47" s="121" t="str">
        <f t="shared" si="1"/>
        <v/>
      </c>
      <c r="C47" s="103"/>
      <c r="D47" s="103"/>
      <c r="E47" s="103"/>
      <c r="F47" s="103"/>
      <c r="G47" s="103"/>
      <c r="H47" s="103"/>
      <c r="I47" s="99" t="str">
        <f t="shared" si="0"/>
        <v/>
      </c>
      <c r="J47" s="98"/>
      <c r="K47" s="98"/>
      <c r="L47" s="98"/>
      <c r="M47" s="98"/>
      <c r="N47" s="98"/>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8"/>
      <c r="AU47" s="98"/>
      <c r="AV47" s="98"/>
      <c r="AW47" s="98"/>
      <c r="AX47" s="98"/>
      <c r="AY47" s="98"/>
      <c r="AZ47" s="98"/>
    </row>
    <row r="48" spans="1:52" x14ac:dyDescent="0.2">
      <c r="A48" s="121">
        <f t="shared" si="2"/>
        <v>44234</v>
      </c>
      <c r="B48" s="121" t="str">
        <f t="shared" si="1"/>
        <v/>
      </c>
      <c r="C48" s="103"/>
      <c r="D48" s="103"/>
      <c r="E48" s="103"/>
      <c r="F48" s="103"/>
      <c r="G48" s="103"/>
      <c r="H48" s="103"/>
      <c r="I48" s="99" t="str">
        <f t="shared" si="0"/>
        <v/>
      </c>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8"/>
      <c r="AM48" s="98"/>
      <c r="AN48" s="98"/>
      <c r="AO48" s="98"/>
      <c r="AP48" s="98"/>
      <c r="AQ48" s="98"/>
      <c r="AR48" s="98"/>
      <c r="AS48" s="98"/>
      <c r="AT48" s="98"/>
      <c r="AU48" s="98"/>
      <c r="AV48" s="98"/>
      <c r="AW48" s="98"/>
      <c r="AX48" s="98"/>
      <c r="AY48" s="98"/>
      <c r="AZ48" s="98"/>
    </row>
    <row r="49" spans="1:52" x14ac:dyDescent="0.2">
      <c r="A49" s="121">
        <f t="shared" si="2"/>
        <v>44235</v>
      </c>
      <c r="B49" s="121" t="str">
        <f t="shared" si="1"/>
        <v/>
      </c>
      <c r="C49" s="103"/>
      <c r="D49" s="103"/>
      <c r="E49" s="103"/>
      <c r="F49" s="103"/>
      <c r="G49" s="103"/>
      <c r="H49" s="103"/>
      <c r="I49" s="99" t="str">
        <f t="shared" si="0"/>
        <v/>
      </c>
      <c r="J49" s="98"/>
      <c r="K49" s="98"/>
      <c r="L49" s="98"/>
      <c r="M49" s="98"/>
      <c r="N49" s="98"/>
      <c r="O49" s="98"/>
      <c r="P49" s="98"/>
      <c r="Q49" s="98"/>
      <c r="R49" s="98"/>
      <c r="S49" s="98"/>
      <c r="T49" s="98"/>
      <c r="U49" s="98"/>
      <c r="V49" s="98"/>
      <c r="W49" s="98"/>
      <c r="X49" s="98"/>
      <c r="Y49" s="98"/>
      <c r="Z49" s="98"/>
      <c r="AA49" s="98"/>
      <c r="AB49" s="98"/>
      <c r="AC49" s="98"/>
      <c r="AD49" s="98"/>
      <c r="AE49" s="98"/>
      <c r="AF49" s="98"/>
      <c r="AG49" s="98"/>
      <c r="AH49" s="98"/>
      <c r="AI49" s="98"/>
      <c r="AJ49" s="98"/>
      <c r="AK49" s="98"/>
      <c r="AL49" s="98"/>
      <c r="AM49" s="98"/>
      <c r="AN49" s="98"/>
      <c r="AO49" s="98"/>
      <c r="AP49" s="98"/>
      <c r="AQ49" s="98"/>
      <c r="AR49" s="98"/>
      <c r="AS49" s="98"/>
      <c r="AT49" s="98"/>
      <c r="AU49" s="98"/>
      <c r="AV49" s="98"/>
      <c r="AW49" s="98"/>
      <c r="AX49" s="98"/>
      <c r="AY49" s="98"/>
      <c r="AZ49" s="98"/>
    </row>
    <row r="50" spans="1:52" x14ac:dyDescent="0.2">
      <c r="A50" s="121">
        <f t="shared" si="2"/>
        <v>44236</v>
      </c>
      <c r="B50" s="121" t="str">
        <f t="shared" si="1"/>
        <v/>
      </c>
      <c r="C50" s="103"/>
      <c r="D50" s="103"/>
      <c r="E50" s="103"/>
      <c r="F50" s="103"/>
      <c r="G50" s="103"/>
      <c r="H50" s="103"/>
      <c r="I50" s="99" t="str">
        <f t="shared" si="0"/>
        <v/>
      </c>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98"/>
      <c r="AV50" s="98"/>
      <c r="AW50" s="98"/>
      <c r="AX50" s="98"/>
      <c r="AY50" s="98"/>
      <c r="AZ50" s="98"/>
    </row>
    <row r="51" spans="1:52" x14ac:dyDescent="0.2">
      <c r="A51" s="121">
        <f t="shared" si="2"/>
        <v>44237</v>
      </c>
      <c r="B51" s="121" t="str">
        <f t="shared" si="1"/>
        <v>Mittwoch</v>
      </c>
      <c r="C51" s="103"/>
      <c r="D51" s="103"/>
      <c r="E51" s="103"/>
      <c r="F51" s="103"/>
      <c r="G51" s="103"/>
      <c r="H51" s="103"/>
      <c r="I51" s="99" t="str">
        <f t="shared" si="0"/>
        <v/>
      </c>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98"/>
      <c r="AM51" s="98"/>
      <c r="AN51" s="98"/>
      <c r="AO51" s="98"/>
      <c r="AP51" s="98"/>
      <c r="AQ51" s="98"/>
      <c r="AR51" s="98"/>
      <c r="AS51" s="98"/>
      <c r="AT51" s="98"/>
      <c r="AU51" s="98"/>
      <c r="AV51" s="98"/>
      <c r="AW51" s="98"/>
      <c r="AX51" s="98"/>
      <c r="AY51" s="98"/>
      <c r="AZ51" s="98"/>
    </row>
    <row r="52" spans="1:52" x14ac:dyDescent="0.2">
      <c r="A52" s="121">
        <f t="shared" si="2"/>
        <v>44238</v>
      </c>
      <c r="B52" s="121" t="str">
        <f t="shared" si="1"/>
        <v/>
      </c>
      <c r="C52" s="103"/>
      <c r="D52" s="103"/>
      <c r="E52" s="103"/>
      <c r="F52" s="103"/>
      <c r="G52" s="103"/>
      <c r="H52" s="103"/>
      <c r="I52" s="99" t="str">
        <f t="shared" si="0"/>
        <v/>
      </c>
      <c r="J52" s="98"/>
      <c r="K52" s="98"/>
      <c r="L52" s="98"/>
      <c r="M52" s="98"/>
      <c r="N52" s="98"/>
      <c r="O52" s="98"/>
      <c r="P52" s="98"/>
      <c r="Q52" s="98"/>
      <c r="R52" s="98"/>
      <c r="S52" s="98"/>
      <c r="T52" s="98"/>
      <c r="U52" s="98"/>
      <c r="V52" s="98"/>
      <c r="W52" s="98"/>
      <c r="X52" s="98"/>
      <c r="Y52" s="98"/>
      <c r="Z52" s="98"/>
      <c r="AA52" s="98"/>
      <c r="AB52" s="98"/>
      <c r="AC52" s="98"/>
      <c r="AD52" s="98"/>
      <c r="AE52" s="98"/>
      <c r="AF52" s="98"/>
      <c r="AG52" s="98"/>
      <c r="AH52" s="98"/>
      <c r="AI52" s="98"/>
      <c r="AJ52" s="98"/>
      <c r="AK52" s="98"/>
      <c r="AL52" s="98"/>
      <c r="AM52" s="98"/>
      <c r="AN52" s="98"/>
      <c r="AO52" s="98"/>
      <c r="AP52" s="98"/>
      <c r="AQ52" s="98"/>
      <c r="AR52" s="98"/>
      <c r="AS52" s="98"/>
      <c r="AT52" s="98"/>
      <c r="AU52" s="98"/>
      <c r="AV52" s="98"/>
      <c r="AW52" s="98"/>
      <c r="AX52" s="98"/>
      <c r="AY52" s="98"/>
      <c r="AZ52" s="98"/>
    </row>
    <row r="53" spans="1:52" x14ac:dyDescent="0.2">
      <c r="A53" s="121">
        <f t="shared" si="2"/>
        <v>44239</v>
      </c>
      <c r="B53" s="121" t="str">
        <f t="shared" si="1"/>
        <v/>
      </c>
      <c r="C53" s="103"/>
      <c r="D53" s="103"/>
      <c r="E53" s="103"/>
      <c r="F53" s="103"/>
      <c r="G53" s="103"/>
      <c r="H53" s="103"/>
      <c r="I53" s="99" t="str">
        <f t="shared" si="0"/>
        <v/>
      </c>
      <c r="J53" s="98"/>
      <c r="K53" s="98"/>
      <c r="L53" s="98"/>
      <c r="M53" s="98"/>
      <c r="N53" s="98"/>
      <c r="O53" s="98"/>
      <c r="P53" s="98"/>
      <c r="Q53" s="98"/>
      <c r="R53" s="98"/>
      <c r="S53" s="98"/>
      <c r="T53" s="98"/>
      <c r="U53" s="98"/>
      <c r="V53" s="98"/>
      <c r="W53" s="98"/>
      <c r="X53" s="98"/>
      <c r="Y53" s="98"/>
      <c r="Z53" s="98"/>
      <c r="AA53" s="98"/>
      <c r="AB53" s="98"/>
      <c r="AC53" s="98"/>
      <c r="AD53" s="98"/>
      <c r="AE53" s="98"/>
      <c r="AF53" s="98"/>
      <c r="AG53" s="98"/>
      <c r="AH53" s="98"/>
      <c r="AI53" s="98"/>
      <c r="AJ53" s="98"/>
      <c r="AK53" s="98"/>
      <c r="AL53" s="98"/>
      <c r="AM53" s="98"/>
      <c r="AN53" s="98"/>
      <c r="AO53" s="98"/>
      <c r="AP53" s="98"/>
      <c r="AQ53" s="98"/>
      <c r="AR53" s="98"/>
      <c r="AS53" s="98"/>
      <c r="AT53" s="98"/>
      <c r="AU53" s="98"/>
      <c r="AV53" s="98"/>
      <c r="AW53" s="98"/>
      <c r="AX53" s="98"/>
      <c r="AY53" s="98"/>
      <c r="AZ53" s="98"/>
    </row>
    <row r="54" spans="1:52" x14ac:dyDescent="0.2">
      <c r="A54" s="121">
        <f t="shared" si="2"/>
        <v>44240</v>
      </c>
      <c r="B54" s="121" t="str">
        <f t="shared" si="1"/>
        <v/>
      </c>
      <c r="C54" s="103"/>
      <c r="D54" s="103"/>
      <c r="E54" s="103"/>
      <c r="F54" s="103"/>
      <c r="G54" s="103"/>
      <c r="H54" s="103"/>
      <c r="I54" s="99" t="str">
        <f t="shared" si="0"/>
        <v/>
      </c>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98"/>
      <c r="AM54" s="98"/>
      <c r="AN54" s="98"/>
      <c r="AO54" s="98"/>
      <c r="AP54" s="98"/>
      <c r="AQ54" s="98"/>
      <c r="AR54" s="98"/>
      <c r="AS54" s="98"/>
      <c r="AT54" s="98"/>
      <c r="AU54" s="98"/>
      <c r="AV54" s="98"/>
      <c r="AW54" s="98"/>
      <c r="AX54" s="98"/>
      <c r="AY54" s="98"/>
      <c r="AZ54" s="98"/>
    </row>
    <row r="55" spans="1:52" x14ac:dyDescent="0.2">
      <c r="A55" s="121">
        <f t="shared" si="2"/>
        <v>44241</v>
      </c>
      <c r="B55" s="121" t="str">
        <f t="shared" si="1"/>
        <v/>
      </c>
      <c r="C55" s="103"/>
      <c r="D55" s="103"/>
      <c r="E55" s="103"/>
      <c r="F55" s="103"/>
      <c r="G55" s="103"/>
      <c r="H55" s="103"/>
      <c r="I55" s="99" t="str">
        <f t="shared" si="0"/>
        <v/>
      </c>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8"/>
      <c r="AI55" s="98"/>
      <c r="AJ55" s="98"/>
      <c r="AK55" s="98"/>
      <c r="AL55" s="98"/>
      <c r="AM55" s="98"/>
      <c r="AN55" s="98"/>
      <c r="AO55" s="98"/>
      <c r="AP55" s="98"/>
      <c r="AQ55" s="98"/>
      <c r="AR55" s="98"/>
      <c r="AS55" s="98"/>
      <c r="AT55" s="98"/>
      <c r="AU55" s="98"/>
      <c r="AV55" s="98"/>
      <c r="AW55" s="98"/>
      <c r="AX55" s="98"/>
      <c r="AY55" s="98"/>
      <c r="AZ55" s="98"/>
    </row>
    <row r="56" spans="1:52" x14ac:dyDescent="0.2">
      <c r="A56" s="121">
        <f t="shared" si="2"/>
        <v>44242</v>
      </c>
      <c r="B56" s="121" t="str">
        <f t="shared" si="1"/>
        <v/>
      </c>
      <c r="C56" s="103"/>
      <c r="D56" s="103"/>
      <c r="E56" s="103"/>
      <c r="F56" s="103"/>
      <c r="G56" s="103"/>
      <c r="H56" s="103"/>
      <c r="I56" s="99" t="str">
        <f t="shared" si="0"/>
        <v/>
      </c>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8"/>
      <c r="AR56" s="98"/>
      <c r="AS56" s="98"/>
      <c r="AT56" s="98"/>
      <c r="AU56" s="98"/>
      <c r="AV56" s="98"/>
      <c r="AW56" s="98"/>
      <c r="AX56" s="98"/>
      <c r="AY56" s="98"/>
      <c r="AZ56" s="98"/>
    </row>
    <row r="57" spans="1:52" x14ac:dyDescent="0.2">
      <c r="A57" s="121">
        <f t="shared" si="2"/>
        <v>44243</v>
      </c>
      <c r="B57" s="121" t="str">
        <f t="shared" si="1"/>
        <v/>
      </c>
      <c r="C57" s="103"/>
      <c r="D57" s="103"/>
      <c r="E57" s="103"/>
      <c r="F57" s="103"/>
      <c r="G57" s="103"/>
      <c r="H57" s="103"/>
      <c r="I57" s="99" t="str">
        <f t="shared" si="0"/>
        <v/>
      </c>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8"/>
      <c r="AI57" s="98"/>
      <c r="AJ57" s="98"/>
      <c r="AK57" s="98"/>
      <c r="AL57" s="98"/>
      <c r="AM57" s="98"/>
      <c r="AN57" s="98"/>
      <c r="AO57" s="98"/>
      <c r="AP57" s="98"/>
      <c r="AQ57" s="98"/>
      <c r="AR57" s="98"/>
      <c r="AS57" s="98"/>
      <c r="AT57" s="98"/>
      <c r="AU57" s="98"/>
      <c r="AV57" s="98"/>
      <c r="AW57" s="98"/>
      <c r="AX57" s="98"/>
      <c r="AY57" s="98"/>
      <c r="AZ57" s="98"/>
    </row>
    <row r="58" spans="1:52" x14ac:dyDescent="0.2">
      <c r="A58" s="121">
        <f t="shared" si="2"/>
        <v>44244</v>
      </c>
      <c r="B58" s="121" t="str">
        <f t="shared" si="1"/>
        <v>Mittwoch</v>
      </c>
      <c r="C58" s="103"/>
      <c r="D58" s="103"/>
      <c r="E58" s="103"/>
      <c r="F58" s="103"/>
      <c r="G58" s="103"/>
      <c r="H58" s="103"/>
      <c r="I58" s="99" t="str">
        <f t="shared" si="0"/>
        <v/>
      </c>
      <c r="J58" s="98"/>
      <c r="K58" s="98"/>
      <c r="L58" s="98"/>
      <c r="M58" s="98"/>
      <c r="N58" s="98"/>
      <c r="O58" s="98"/>
      <c r="P58" s="98"/>
      <c r="Q58" s="98"/>
      <c r="R58" s="98"/>
      <c r="S58" s="98"/>
      <c r="T58" s="98"/>
      <c r="U58" s="98"/>
      <c r="V58" s="98"/>
      <c r="W58" s="98"/>
      <c r="X58" s="98"/>
      <c r="Y58" s="98"/>
      <c r="Z58" s="98"/>
      <c r="AA58" s="98"/>
      <c r="AB58" s="98"/>
      <c r="AC58" s="98"/>
      <c r="AD58" s="98"/>
      <c r="AE58" s="98"/>
      <c r="AF58" s="98"/>
      <c r="AG58" s="98"/>
      <c r="AH58" s="98"/>
      <c r="AI58" s="98"/>
      <c r="AJ58" s="98"/>
      <c r="AK58" s="98"/>
      <c r="AL58" s="98"/>
      <c r="AM58" s="98"/>
      <c r="AN58" s="98"/>
      <c r="AO58" s="98"/>
      <c r="AP58" s="98"/>
      <c r="AQ58" s="98"/>
      <c r="AR58" s="98"/>
      <c r="AS58" s="98"/>
      <c r="AT58" s="98"/>
      <c r="AU58" s="98"/>
      <c r="AV58" s="98"/>
      <c r="AW58" s="98"/>
      <c r="AX58" s="98"/>
      <c r="AY58" s="98"/>
      <c r="AZ58" s="98"/>
    </row>
    <row r="59" spans="1:52" x14ac:dyDescent="0.2">
      <c r="A59" s="121">
        <f t="shared" si="2"/>
        <v>44245</v>
      </c>
      <c r="B59" s="121" t="str">
        <f t="shared" si="1"/>
        <v/>
      </c>
      <c r="C59" s="103"/>
      <c r="D59" s="103"/>
      <c r="E59" s="103"/>
      <c r="F59" s="103"/>
      <c r="G59" s="103"/>
      <c r="H59" s="103"/>
      <c r="I59" s="99" t="str">
        <f t="shared" si="0"/>
        <v/>
      </c>
      <c r="J59" s="98"/>
      <c r="K59" s="98"/>
      <c r="L59" s="98"/>
      <c r="M59" s="98"/>
      <c r="N59" s="98"/>
      <c r="O59" s="98"/>
      <c r="P59" s="98"/>
      <c r="Q59" s="98"/>
      <c r="R59" s="98"/>
      <c r="S59" s="98"/>
      <c r="T59" s="98"/>
      <c r="U59" s="98"/>
      <c r="V59" s="98"/>
      <c r="W59" s="98"/>
      <c r="X59" s="98"/>
      <c r="Y59" s="98"/>
      <c r="Z59" s="98"/>
      <c r="AA59" s="98"/>
      <c r="AB59" s="98"/>
      <c r="AC59" s="98"/>
      <c r="AD59" s="98"/>
      <c r="AE59" s="98"/>
      <c r="AF59" s="98"/>
      <c r="AG59" s="98"/>
      <c r="AH59" s="98"/>
      <c r="AI59" s="98"/>
      <c r="AJ59" s="98"/>
      <c r="AK59" s="98"/>
      <c r="AL59" s="98"/>
      <c r="AM59" s="98"/>
      <c r="AN59" s="98"/>
      <c r="AO59" s="98"/>
      <c r="AP59" s="98"/>
      <c r="AQ59" s="98"/>
      <c r="AR59" s="98"/>
      <c r="AS59" s="98"/>
      <c r="AT59" s="98"/>
      <c r="AU59" s="98"/>
      <c r="AV59" s="98"/>
      <c r="AW59" s="98"/>
      <c r="AX59" s="98"/>
      <c r="AY59" s="98"/>
      <c r="AZ59" s="98"/>
    </row>
    <row r="60" spans="1:52" x14ac:dyDescent="0.2">
      <c r="A60" s="121">
        <f t="shared" si="2"/>
        <v>44246</v>
      </c>
      <c r="B60" s="121" t="str">
        <f t="shared" si="1"/>
        <v/>
      </c>
      <c r="C60" s="103"/>
      <c r="D60" s="103"/>
      <c r="E60" s="103"/>
      <c r="F60" s="103"/>
      <c r="G60" s="103"/>
      <c r="H60" s="103"/>
      <c r="I60" s="99" t="str">
        <f t="shared" si="0"/>
        <v/>
      </c>
      <c r="J60" s="98"/>
      <c r="K60" s="98"/>
      <c r="L60" s="98"/>
      <c r="M60" s="98"/>
      <c r="N60" s="98"/>
      <c r="O60" s="98"/>
      <c r="P60" s="98"/>
      <c r="Q60" s="98"/>
      <c r="R60" s="98"/>
      <c r="S60" s="98"/>
      <c r="T60" s="98"/>
      <c r="U60" s="98"/>
      <c r="V60" s="98"/>
      <c r="W60" s="98"/>
      <c r="X60" s="98"/>
      <c r="Y60" s="98"/>
      <c r="Z60" s="98"/>
      <c r="AA60" s="98"/>
      <c r="AB60" s="98"/>
      <c r="AC60" s="98"/>
      <c r="AD60" s="98"/>
      <c r="AE60" s="98"/>
      <c r="AF60" s="98"/>
      <c r="AG60" s="98"/>
      <c r="AH60" s="98"/>
      <c r="AI60" s="98"/>
      <c r="AJ60" s="98"/>
      <c r="AK60" s="98"/>
      <c r="AL60" s="98"/>
      <c r="AM60" s="98"/>
      <c r="AN60" s="98"/>
      <c r="AO60" s="98"/>
      <c r="AP60" s="98"/>
      <c r="AQ60" s="98"/>
      <c r="AR60" s="98"/>
      <c r="AS60" s="98"/>
      <c r="AT60" s="98"/>
      <c r="AU60" s="98"/>
      <c r="AV60" s="98"/>
      <c r="AW60" s="98"/>
      <c r="AX60" s="98"/>
      <c r="AY60" s="98"/>
      <c r="AZ60" s="98"/>
    </row>
    <row r="61" spans="1:52" x14ac:dyDescent="0.2">
      <c r="A61" s="121">
        <f t="shared" si="2"/>
        <v>44247</v>
      </c>
      <c r="B61" s="121" t="str">
        <f t="shared" si="1"/>
        <v/>
      </c>
      <c r="C61" s="103"/>
      <c r="D61" s="103"/>
      <c r="E61" s="103"/>
      <c r="F61" s="103"/>
      <c r="G61" s="103"/>
      <c r="H61" s="103"/>
      <c r="I61" s="99" t="str">
        <f t="shared" si="0"/>
        <v/>
      </c>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8"/>
      <c r="AW61" s="98"/>
      <c r="AX61" s="98"/>
      <c r="AY61" s="98"/>
      <c r="AZ61" s="98"/>
    </row>
    <row r="62" spans="1:52" x14ac:dyDescent="0.2">
      <c r="A62" s="121">
        <f t="shared" si="2"/>
        <v>44248</v>
      </c>
      <c r="B62" s="121" t="str">
        <f t="shared" si="1"/>
        <v/>
      </c>
      <c r="C62" s="103"/>
      <c r="D62" s="103"/>
      <c r="E62" s="103"/>
      <c r="F62" s="103"/>
      <c r="G62" s="103"/>
      <c r="H62" s="103"/>
      <c r="I62" s="99" t="str">
        <f t="shared" si="0"/>
        <v/>
      </c>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row>
    <row r="63" spans="1:52" x14ac:dyDescent="0.2">
      <c r="A63" s="121">
        <f t="shared" si="2"/>
        <v>44249</v>
      </c>
      <c r="B63" s="121" t="str">
        <f t="shared" si="1"/>
        <v/>
      </c>
      <c r="C63" s="103"/>
      <c r="D63" s="103"/>
      <c r="E63" s="103"/>
      <c r="F63" s="103"/>
      <c r="G63" s="103"/>
      <c r="H63" s="103"/>
      <c r="I63" s="99" t="str">
        <f t="shared" si="0"/>
        <v/>
      </c>
      <c r="J63" s="98"/>
      <c r="K63" s="98"/>
      <c r="L63" s="98"/>
      <c r="M63" s="98"/>
      <c r="N63" s="98"/>
      <c r="O63" s="98"/>
      <c r="P63" s="98"/>
      <c r="Q63" s="98"/>
      <c r="R63" s="98"/>
      <c r="S63" s="98"/>
      <c r="T63" s="98"/>
      <c r="U63" s="98"/>
      <c r="V63" s="98"/>
      <c r="W63" s="98"/>
      <c r="X63" s="98"/>
      <c r="Y63" s="98"/>
      <c r="Z63" s="98"/>
      <c r="AA63" s="98"/>
      <c r="AB63" s="98"/>
      <c r="AC63" s="98"/>
      <c r="AD63" s="98"/>
      <c r="AE63" s="98"/>
      <c r="AF63" s="98"/>
      <c r="AG63" s="98"/>
      <c r="AH63" s="98"/>
      <c r="AI63" s="98"/>
      <c r="AJ63" s="98"/>
      <c r="AK63" s="98"/>
      <c r="AL63" s="98"/>
      <c r="AM63" s="98"/>
      <c r="AN63" s="98"/>
      <c r="AO63" s="98"/>
      <c r="AP63" s="98"/>
      <c r="AQ63" s="98"/>
      <c r="AR63" s="98"/>
      <c r="AS63" s="98"/>
      <c r="AT63" s="98"/>
      <c r="AU63" s="98"/>
      <c r="AV63" s="98"/>
      <c r="AW63" s="98"/>
      <c r="AX63" s="98"/>
      <c r="AY63" s="98"/>
      <c r="AZ63" s="98"/>
    </row>
    <row r="64" spans="1:52" x14ac:dyDescent="0.2">
      <c r="A64" s="121">
        <f t="shared" si="2"/>
        <v>44250</v>
      </c>
      <c r="B64" s="121" t="str">
        <f t="shared" si="1"/>
        <v/>
      </c>
      <c r="C64" s="103"/>
      <c r="D64" s="103"/>
      <c r="E64" s="103"/>
      <c r="F64" s="103"/>
      <c r="G64" s="103"/>
      <c r="H64" s="103"/>
      <c r="I64" s="99" t="str">
        <f t="shared" si="0"/>
        <v/>
      </c>
      <c r="J64" s="98"/>
      <c r="K64" s="98"/>
      <c r="L64" s="98"/>
      <c r="M64" s="98"/>
      <c r="N64" s="98"/>
      <c r="O64" s="98"/>
      <c r="P64" s="98"/>
      <c r="Q64" s="98"/>
      <c r="R64" s="98"/>
      <c r="S64" s="98"/>
      <c r="T64" s="98"/>
      <c r="U64" s="98"/>
      <c r="V64" s="98"/>
      <c r="W64" s="98"/>
      <c r="X64" s="98"/>
      <c r="Y64" s="98"/>
      <c r="Z64" s="98"/>
      <c r="AA64" s="98"/>
      <c r="AB64" s="98"/>
      <c r="AC64" s="98"/>
      <c r="AD64" s="98"/>
      <c r="AE64" s="98"/>
      <c r="AF64" s="98"/>
      <c r="AG64" s="98"/>
      <c r="AH64" s="98"/>
      <c r="AI64" s="98"/>
      <c r="AJ64" s="98"/>
      <c r="AK64" s="98"/>
      <c r="AL64" s="98"/>
      <c r="AM64" s="98"/>
      <c r="AN64" s="98"/>
      <c r="AO64" s="98"/>
      <c r="AP64" s="98"/>
      <c r="AQ64" s="98"/>
      <c r="AR64" s="98"/>
      <c r="AS64" s="98"/>
      <c r="AT64" s="98"/>
      <c r="AU64" s="98"/>
      <c r="AV64" s="98"/>
      <c r="AW64" s="98"/>
      <c r="AX64" s="98"/>
      <c r="AY64" s="98"/>
      <c r="AZ64" s="98"/>
    </row>
    <row r="65" spans="1:52" x14ac:dyDescent="0.2">
      <c r="A65" s="121">
        <f t="shared" si="2"/>
        <v>44251</v>
      </c>
      <c r="B65" s="121" t="str">
        <f t="shared" si="1"/>
        <v>Mittwoch</v>
      </c>
      <c r="C65" s="103"/>
      <c r="D65" s="103"/>
      <c r="E65" s="103"/>
      <c r="F65" s="103"/>
      <c r="G65" s="103"/>
      <c r="H65" s="103"/>
      <c r="I65" s="99" t="str">
        <f t="shared" si="0"/>
        <v/>
      </c>
      <c r="J65" s="98"/>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row>
    <row r="66" spans="1:52" x14ac:dyDescent="0.2">
      <c r="A66" s="121">
        <f t="shared" si="2"/>
        <v>44252</v>
      </c>
      <c r="B66" s="121" t="str">
        <f t="shared" si="1"/>
        <v/>
      </c>
      <c r="C66" s="103"/>
      <c r="D66" s="103"/>
      <c r="E66" s="103"/>
      <c r="F66" s="103"/>
      <c r="G66" s="103"/>
      <c r="H66" s="103"/>
      <c r="I66" s="99" t="str">
        <f t="shared" si="0"/>
        <v/>
      </c>
      <c r="J66" s="98"/>
      <c r="K66" s="98"/>
      <c r="L66" s="98"/>
      <c r="M66" s="98"/>
      <c r="N66" s="98"/>
      <c r="O66" s="98"/>
      <c r="P66" s="98"/>
      <c r="Q66" s="98"/>
      <c r="R66" s="98"/>
      <c r="S66" s="98"/>
      <c r="T66" s="98"/>
      <c r="U66" s="98"/>
      <c r="V66" s="98"/>
      <c r="W66" s="98"/>
      <c r="X66" s="98"/>
      <c r="Y66" s="98"/>
      <c r="Z66" s="98"/>
      <c r="AA66" s="98"/>
      <c r="AB66" s="98"/>
      <c r="AC66" s="98"/>
      <c r="AD66" s="98"/>
      <c r="AE66" s="98"/>
      <c r="AF66" s="98"/>
      <c r="AG66" s="98"/>
      <c r="AH66" s="98"/>
      <c r="AI66" s="98"/>
      <c r="AJ66" s="98"/>
      <c r="AK66" s="98"/>
      <c r="AL66" s="98"/>
      <c r="AM66" s="98"/>
      <c r="AN66" s="98"/>
      <c r="AO66" s="98"/>
      <c r="AP66" s="98"/>
      <c r="AQ66" s="98"/>
      <c r="AR66" s="98"/>
      <c r="AS66" s="98"/>
      <c r="AT66" s="98"/>
      <c r="AU66" s="98"/>
      <c r="AV66" s="98"/>
      <c r="AW66" s="98"/>
      <c r="AX66" s="98"/>
      <c r="AY66" s="98"/>
      <c r="AZ66" s="98"/>
    </row>
    <row r="67" spans="1:52" x14ac:dyDescent="0.2">
      <c r="A67" s="121">
        <f t="shared" si="2"/>
        <v>44253</v>
      </c>
      <c r="B67" s="121" t="str">
        <f t="shared" si="1"/>
        <v/>
      </c>
      <c r="C67" s="103"/>
      <c r="D67" s="103"/>
      <c r="E67" s="103"/>
      <c r="F67" s="103"/>
      <c r="G67" s="103"/>
      <c r="H67" s="103"/>
      <c r="I67" s="99" t="str">
        <f t="shared" si="0"/>
        <v/>
      </c>
      <c r="J67" s="98"/>
      <c r="K67" s="98"/>
      <c r="L67" s="98"/>
      <c r="M67" s="98"/>
      <c r="N67" s="98"/>
      <c r="O67" s="98"/>
      <c r="P67" s="98"/>
      <c r="Q67" s="98"/>
      <c r="R67" s="98"/>
      <c r="S67" s="98"/>
      <c r="T67" s="98"/>
      <c r="U67" s="98"/>
      <c r="V67" s="98"/>
      <c r="W67" s="98"/>
      <c r="X67" s="98"/>
      <c r="Y67" s="98"/>
      <c r="Z67" s="98"/>
      <c r="AA67" s="98"/>
      <c r="AB67" s="98"/>
      <c r="AC67" s="98"/>
      <c r="AD67" s="98"/>
      <c r="AE67" s="98"/>
      <c r="AF67" s="98"/>
      <c r="AG67" s="98"/>
      <c r="AH67" s="98"/>
      <c r="AI67" s="98"/>
      <c r="AJ67" s="98"/>
      <c r="AK67" s="98"/>
      <c r="AL67" s="98"/>
      <c r="AM67" s="98"/>
      <c r="AN67" s="98"/>
      <c r="AO67" s="98"/>
      <c r="AP67" s="98"/>
      <c r="AQ67" s="98"/>
      <c r="AR67" s="98"/>
      <c r="AS67" s="98"/>
      <c r="AT67" s="98"/>
      <c r="AU67" s="98"/>
      <c r="AV67" s="98"/>
      <c r="AW67" s="98"/>
      <c r="AX67" s="98"/>
      <c r="AY67" s="98"/>
      <c r="AZ67" s="98"/>
    </row>
    <row r="68" spans="1:52" x14ac:dyDescent="0.2">
      <c r="A68" s="121">
        <f t="shared" si="2"/>
        <v>44254</v>
      </c>
      <c r="B68" s="121" t="str">
        <f t="shared" si="1"/>
        <v/>
      </c>
      <c r="C68" s="103"/>
      <c r="D68" s="103"/>
      <c r="E68" s="103"/>
      <c r="F68" s="103"/>
      <c r="G68" s="103"/>
      <c r="H68" s="103"/>
      <c r="I68" s="99" t="str">
        <f t="shared" si="0"/>
        <v/>
      </c>
      <c r="J68" s="98"/>
      <c r="K68" s="98"/>
      <c r="L68" s="98"/>
      <c r="M68" s="98"/>
      <c r="N68" s="98"/>
      <c r="O68" s="98"/>
      <c r="P68" s="98"/>
      <c r="Q68" s="98"/>
      <c r="R68" s="98"/>
      <c r="S68" s="98"/>
      <c r="T68" s="98"/>
      <c r="U68" s="98"/>
      <c r="V68" s="98"/>
      <c r="W68" s="98"/>
      <c r="X68" s="98"/>
      <c r="Y68" s="98"/>
      <c r="Z68" s="98"/>
      <c r="AA68" s="98"/>
      <c r="AB68" s="98"/>
      <c r="AC68" s="98"/>
      <c r="AD68" s="98"/>
      <c r="AE68" s="98"/>
      <c r="AF68" s="98"/>
      <c r="AG68" s="98"/>
      <c r="AH68" s="98"/>
      <c r="AI68" s="98"/>
      <c r="AJ68" s="98"/>
      <c r="AK68" s="98"/>
      <c r="AL68" s="98"/>
      <c r="AM68" s="98"/>
      <c r="AN68" s="98"/>
      <c r="AO68" s="98"/>
      <c r="AP68" s="98"/>
      <c r="AQ68" s="98"/>
      <c r="AR68" s="98"/>
      <c r="AS68" s="98"/>
      <c r="AT68" s="98"/>
      <c r="AU68" s="98"/>
      <c r="AV68" s="98"/>
      <c r="AW68" s="98"/>
      <c r="AX68" s="98"/>
      <c r="AY68" s="98"/>
      <c r="AZ68" s="98"/>
    </row>
    <row r="69" spans="1:52" x14ac:dyDescent="0.2">
      <c r="A69" s="121">
        <f t="shared" si="2"/>
        <v>44255</v>
      </c>
      <c r="B69" s="121" t="str">
        <f t="shared" si="1"/>
        <v/>
      </c>
      <c r="C69" s="103"/>
      <c r="D69" s="103"/>
      <c r="E69" s="103"/>
      <c r="F69" s="103"/>
      <c r="G69" s="103"/>
      <c r="H69" s="103"/>
      <c r="I69" s="99" t="str">
        <f t="shared" si="0"/>
        <v/>
      </c>
      <c r="J69" s="98"/>
      <c r="K69" s="98"/>
      <c r="L69" s="98"/>
      <c r="M69" s="98"/>
      <c r="N69" s="98"/>
      <c r="O69" s="98"/>
      <c r="P69" s="98"/>
      <c r="Q69" s="98"/>
      <c r="R69" s="98"/>
      <c r="S69" s="98"/>
      <c r="T69" s="98"/>
      <c r="U69" s="98"/>
      <c r="V69" s="98"/>
      <c r="W69" s="98"/>
      <c r="X69" s="98"/>
      <c r="Y69" s="98"/>
      <c r="Z69" s="98"/>
      <c r="AA69" s="98"/>
      <c r="AB69" s="98"/>
      <c r="AC69" s="98"/>
      <c r="AD69" s="98"/>
      <c r="AE69" s="98"/>
      <c r="AF69" s="98"/>
      <c r="AG69" s="98"/>
      <c r="AH69" s="98"/>
      <c r="AI69" s="98"/>
      <c r="AJ69" s="98"/>
      <c r="AK69" s="98"/>
      <c r="AL69" s="98"/>
      <c r="AM69" s="98"/>
      <c r="AN69" s="98"/>
      <c r="AO69" s="98"/>
      <c r="AP69" s="98"/>
      <c r="AQ69" s="98"/>
      <c r="AR69" s="98"/>
      <c r="AS69" s="98"/>
      <c r="AT69" s="98"/>
      <c r="AU69" s="98"/>
      <c r="AV69" s="98"/>
      <c r="AW69" s="98"/>
      <c r="AX69" s="98"/>
      <c r="AY69" s="98"/>
      <c r="AZ69" s="98"/>
    </row>
    <row r="70" spans="1:52" x14ac:dyDescent="0.2">
      <c r="A70" s="121">
        <f t="shared" si="2"/>
        <v>44256</v>
      </c>
      <c r="B70" s="121" t="str">
        <f t="shared" si="1"/>
        <v/>
      </c>
      <c r="C70" s="103"/>
      <c r="D70" s="103"/>
      <c r="E70" s="103"/>
      <c r="F70" s="103"/>
      <c r="G70" s="103"/>
      <c r="H70" s="103"/>
      <c r="I70" s="99" t="str">
        <f t="shared" si="0"/>
        <v/>
      </c>
      <c r="J70" s="98"/>
      <c r="K70" s="98"/>
      <c r="L70" s="98"/>
      <c r="M70" s="98"/>
      <c r="N70" s="98"/>
      <c r="O70" s="98"/>
      <c r="P70" s="98"/>
      <c r="Q70" s="98"/>
      <c r="R70" s="98"/>
      <c r="S70" s="98"/>
      <c r="T70" s="98"/>
      <c r="U70" s="98"/>
      <c r="V70" s="98"/>
      <c r="W70" s="98"/>
      <c r="X70" s="98"/>
      <c r="Y70" s="98"/>
      <c r="Z70" s="98"/>
      <c r="AA70" s="98"/>
      <c r="AB70" s="98"/>
      <c r="AC70" s="98"/>
      <c r="AD70" s="98"/>
      <c r="AE70" s="98"/>
      <c r="AF70" s="98"/>
      <c r="AG70" s="98"/>
      <c r="AH70" s="98"/>
      <c r="AI70" s="98"/>
      <c r="AJ70" s="98"/>
      <c r="AK70" s="98"/>
      <c r="AL70" s="98"/>
      <c r="AM70" s="98"/>
      <c r="AN70" s="98"/>
      <c r="AO70" s="98"/>
      <c r="AP70" s="98"/>
      <c r="AQ70" s="98"/>
      <c r="AR70" s="98"/>
      <c r="AS70" s="98"/>
      <c r="AT70" s="98"/>
      <c r="AU70" s="98"/>
      <c r="AV70" s="98"/>
      <c r="AW70" s="98"/>
      <c r="AX70" s="98"/>
      <c r="AY70" s="98"/>
      <c r="AZ70" s="98"/>
    </row>
    <row r="71" spans="1:52" x14ac:dyDescent="0.2">
      <c r="A71" s="121">
        <f t="shared" si="2"/>
        <v>44257</v>
      </c>
      <c r="B71" s="121" t="str">
        <f t="shared" si="1"/>
        <v/>
      </c>
      <c r="C71" s="103"/>
      <c r="D71" s="103"/>
      <c r="E71" s="103"/>
      <c r="F71" s="103"/>
      <c r="G71" s="103"/>
      <c r="H71" s="103"/>
      <c r="I71" s="99" t="str">
        <f t="shared" si="0"/>
        <v/>
      </c>
      <c r="J71" s="98"/>
      <c r="K71" s="98"/>
      <c r="L71" s="98"/>
      <c r="M71" s="98"/>
      <c r="N71" s="98"/>
      <c r="O71" s="98"/>
      <c r="P71" s="98"/>
      <c r="Q71" s="98"/>
      <c r="R71" s="98"/>
      <c r="S71" s="98"/>
      <c r="T71" s="98"/>
      <c r="U71" s="98"/>
      <c r="V71" s="98"/>
      <c r="W71" s="98"/>
      <c r="X71" s="98"/>
      <c r="Y71" s="98"/>
      <c r="Z71" s="98"/>
      <c r="AA71" s="98"/>
      <c r="AB71" s="98"/>
      <c r="AC71" s="98"/>
      <c r="AD71" s="98"/>
      <c r="AE71" s="98"/>
      <c r="AF71" s="98"/>
      <c r="AG71" s="98"/>
      <c r="AH71" s="98"/>
      <c r="AI71" s="98"/>
      <c r="AJ71" s="98"/>
      <c r="AK71" s="98"/>
      <c r="AL71" s="98"/>
      <c r="AM71" s="98"/>
      <c r="AN71" s="98"/>
      <c r="AO71" s="98"/>
      <c r="AP71" s="98"/>
      <c r="AQ71" s="98"/>
      <c r="AR71" s="98"/>
      <c r="AS71" s="98"/>
      <c r="AT71" s="98"/>
      <c r="AU71" s="98"/>
      <c r="AV71" s="98"/>
      <c r="AW71" s="98"/>
      <c r="AX71" s="98"/>
      <c r="AY71" s="98"/>
      <c r="AZ71" s="98"/>
    </row>
    <row r="72" spans="1:52" x14ac:dyDescent="0.2">
      <c r="A72" s="121">
        <f t="shared" si="2"/>
        <v>44258</v>
      </c>
      <c r="B72" s="121" t="str">
        <f t="shared" si="1"/>
        <v>Mittwoch</v>
      </c>
      <c r="C72" s="103"/>
      <c r="D72" s="103"/>
      <c r="E72" s="103"/>
      <c r="F72" s="103"/>
      <c r="G72" s="103"/>
      <c r="H72" s="103"/>
      <c r="I72" s="99" t="str">
        <f t="shared" si="0"/>
        <v/>
      </c>
      <c r="J72" s="98"/>
      <c r="K72" s="98"/>
      <c r="L72" s="98"/>
      <c r="M72" s="98"/>
      <c r="N72" s="98"/>
      <c r="O72" s="98"/>
      <c r="P72" s="98"/>
      <c r="Q72" s="98"/>
      <c r="R72" s="98"/>
      <c r="S72" s="98"/>
      <c r="T72" s="98"/>
      <c r="U72" s="98"/>
      <c r="V72" s="98"/>
      <c r="W72" s="98"/>
      <c r="X72" s="98"/>
      <c r="Y72" s="98"/>
      <c r="Z72" s="98"/>
      <c r="AA72" s="98"/>
      <c r="AB72" s="98"/>
      <c r="AC72" s="98"/>
      <c r="AD72" s="98"/>
      <c r="AE72" s="98"/>
      <c r="AF72" s="98"/>
      <c r="AG72" s="98"/>
      <c r="AH72" s="98"/>
      <c r="AI72" s="98"/>
      <c r="AJ72" s="98"/>
      <c r="AK72" s="98"/>
      <c r="AL72" s="98"/>
      <c r="AM72" s="98"/>
      <c r="AN72" s="98"/>
      <c r="AO72" s="98"/>
      <c r="AP72" s="98"/>
      <c r="AQ72" s="98"/>
      <c r="AR72" s="98"/>
      <c r="AS72" s="98"/>
      <c r="AT72" s="98"/>
      <c r="AU72" s="98"/>
      <c r="AV72" s="98"/>
      <c r="AW72" s="98"/>
      <c r="AX72" s="98"/>
      <c r="AY72" s="98"/>
      <c r="AZ72" s="98"/>
    </row>
    <row r="73" spans="1:52" x14ac:dyDescent="0.2">
      <c r="A73" s="121">
        <f t="shared" si="2"/>
        <v>44259</v>
      </c>
      <c r="B73" s="121" t="str">
        <f t="shared" si="1"/>
        <v/>
      </c>
      <c r="C73" s="103"/>
      <c r="D73" s="103"/>
      <c r="E73" s="103"/>
      <c r="F73" s="103"/>
      <c r="G73" s="103"/>
      <c r="H73" s="103"/>
      <c r="I73" s="99" t="str">
        <f t="shared" si="0"/>
        <v/>
      </c>
      <c r="J73" s="98"/>
      <c r="K73" s="98"/>
      <c r="L73" s="98"/>
      <c r="M73" s="98"/>
      <c r="N73" s="98"/>
      <c r="O73" s="98"/>
      <c r="P73" s="98"/>
      <c r="Q73" s="98"/>
      <c r="R73" s="98"/>
      <c r="S73" s="98"/>
      <c r="T73" s="98"/>
      <c r="U73" s="98"/>
      <c r="V73" s="98"/>
      <c r="W73" s="98"/>
      <c r="X73" s="98"/>
      <c r="Y73" s="98"/>
      <c r="Z73" s="98"/>
      <c r="AA73" s="98"/>
      <c r="AB73" s="98"/>
      <c r="AC73" s="98"/>
      <c r="AD73" s="98"/>
      <c r="AE73" s="98"/>
      <c r="AF73" s="98"/>
      <c r="AG73" s="98"/>
      <c r="AH73" s="98"/>
      <c r="AI73" s="98"/>
      <c r="AJ73" s="98"/>
      <c r="AK73" s="98"/>
      <c r="AL73" s="98"/>
      <c r="AM73" s="98"/>
      <c r="AN73" s="98"/>
      <c r="AO73" s="98"/>
      <c r="AP73" s="98"/>
      <c r="AQ73" s="98"/>
      <c r="AR73" s="98"/>
      <c r="AS73" s="98"/>
      <c r="AT73" s="98"/>
      <c r="AU73" s="98"/>
      <c r="AV73" s="98"/>
      <c r="AW73" s="98"/>
      <c r="AX73" s="98"/>
      <c r="AY73" s="98"/>
      <c r="AZ73" s="98"/>
    </row>
    <row r="74" spans="1:52" x14ac:dyDescent="0.2">
      <c r="A74" s="121">
        <f t="shared" si="2"/>
        <v>44260</v>
      </c>
      <c r="B74" s="121" t="str">
        <f t="shared" si="1"/>
        <v/>
      </c>
      <c r="C74" s="103"/>
      <c r="D74" s="103"/>
      <c r="E74" s="103"/>
      <c r="F74" s="103"/>
      <c r="G74" s="103"/>
      <c r="H74" s="103"/>
      <c r="I74" s="99" t="str">
        <f t="shared" si="0"/>
        <v/>
      </c>
      <c r="J74" s="98"/>
      <c r="K74" s="98"/>
      <c r="L74" s="98"/>
      <c r="M74" s="98"/>
      <c r="N74" s="98"/>
      <c r="O74" s="98"/>
      <c r="P74" s="98"/>
      <c r="Q74" s="98"/>
      <c r="R74" s="98"/>
      <c r="S74" s="98"/>
      <c r="T74" s="98"/>
      <c r="U74" s="98"/>
      <c r="V74" s="98"/>
      <c r="W74" s="98"/>
      <c r="X74" s="98"/>
      <c r="Y74" s="98"/>
      <c r="Z74" s="98"/>
      <c r="AA74" s="98"/>
      <c r="AB74" s="98"/>
      <c r="AC74" s="98"/>
      <c r="AD74" s="98"/>
      <c r="AE74" s="98"/>
      <c r="AF74" s="98"/>
      <c r="AG74" s="98"/>
      <c r="AH74" s="98"/>
      <c r="AI74" s="98"/>
      <c r="AJ74" s="98"/>
      <c r="AK74" s="98"/>
      <c r="AL74" s="98"/>
      <c r="AM74" s="98"/>
      <c r="AN74" s="98"/>
      <c r="AO74" s="98"/>
      <c r="AP74" s="98"/>
      <c r="AQ74" s="98"/>
      <c r="AR74" s="98"/>
      <c r="AS74" s="98"/>
      <c r="AT74" s="98"/>
      <c r="AU74" s="98"/>
      <c r="AV74" s="98"/>
      <c r="AW74" s="98"/>
      <c r="AX74" s="98"/>
      <c r="AY74" s="98"/>
      <c r="AZ74" s="98"/>
    </row>
    <row r="75" spans="1:52" x14ac:dyDescent="0.2">
      <c r="A75" s="121">
        <f t="shared" si="2"/>
        <v>44261</v>
      </c>
      <c r="B75" s="121" t="str">
        <f t="shared" si="1"/>
        <v/>
      </c>
      <c r="C75" s="103"/>
      <c r="D75" s="103"/>
      <c r="E75" s="103"/>
      <c r="F75" s="103"/>
      <c r="G75" s="103"/>
      <c r="H75" s="103"/>
      <c r="I75" s="99" t="str">
        <f t="shared" ref="I75:I138" si="3">IF(SUM(J75:XFD75)&gt;0,SUM(J75:XFD75),"")</f>
        <v/>
      </c>
      <c r="J75" s="98"/>
      <c r="K75" s="98"/>
      <c r="L75" s="98"/>
      <c r="M75" s="98"/>
      <c r="N75" s="98"/>
      <c r="O75" s="98"/>
      <c r="P75" s="98"/>
      <c r="Q75" s="98"/>
      <c r="R75" s="98"/>
      <c r="S75" s="98"/>
      <c r="T75" s="98"/>
      <c r="U75" s="98"/>
      <c r="V75" s="98"/>
      <c r="W75" s="98"/>
      <c r="X75" s="98"/>
      <c r="Y75" s="98"/>
      <c r="Z75" s="98"/>
      <c r="AA75" s="98"/>
      <c r="AB75" s="98"/>
      <c r="AC75" s="98"/>
      <c r="AD75" s="98"/>
      <c r="AE75" s="98"/>
      <c r="AF75" s="98"/>
      <c r="AG75" s="98"/>
      <c r="AH75" s="98"/>
      <c r="AI75" s="98"/>
      <c r="AJ75" s="98"/>
      <c r="AK75" s="98"/>
      <c r="AL75" s="98"/>
      <c r="AM75" s="98"/>
      <c r="AN75" s="98"/>
      <c r="AO75" s="98"/>
      <c r="AP75" s="98"/>
      <c r="AQ75" s="98"/>
      <c r="AR75" s="98"/>
      <c r="AS75" s="98"/>
      <c r="AT75" s="98"/>
      <c r="AU75" s="98"/>
      <c r="AV75" s="98"/>
      <c r="AW75" s="98"/>
      <c r="AX75" s="98"/>
      <c r="AY75" s="98"/>
      <c r="AZ75" s="98"/>
    </row>
    <row r="76" spans="1:52" x14ac:dyDescent="0.2">
      <c r="A76" s="121">
        <f t="shared" si="2"/>
        <v>44262</v>
      </c>
      <c r="B76" s="121" t="str">
        <f t="shared" ref="B76:B139" si="4">IF(A76="","",IF(WEEKDAY(A76)=4,"Mittwoch",IF(MONTH(A76)&amp;DAY(A76)="1015","Test","")))</f>
        <v/>
      </c>
      <c r="C76" s="103"/>
      <c r="D76" s="103"/>
      <c r="E76" s="103"/>
      <c r="F76" s="103"/>
      <c r="G76" s="103"/>
      <c r="H76" s="103"/>
      <c r="I76" s="99" t="str">
        <f t="shared" si="3"/>
        <v/>
      </c>
      <c r="J76" s="98"/>
      <c r="K76" s="98"/>
      <c r="L76" s="98"/>
      <c r="M76" s="98"/>
      <c r="N76" s="98"/>
      <c r="O76" s="98"/>
      <c r="P76" s="98"/>
      <c r="Q76" s="98"/>
      <c r="R76" s="98"/>
      <c r="S76" s="98"/>
      <c r="T76" s="98"/>
      <c r="U76" s="98"/>
      <c r="V76" s="98"/>
      <c r="W76" s="98"/>
      <c r="X76" s="98"/>
      <c r="Y76" s="98"/>
      <c r="Z76" s="98"/>
      <c r="AA76" s="98"/>
      <c r="AB76" s="98"/>
      <c r="AC76" s="98"/>
      <c r="AD76" s="98"/>
      <c r="AE76" s="98"/>
      <c r="AF76" s="98"/>
      <c r="AG76" s="98"/>
      <c r="AH76" s="98"/>
      <c r="AI76" s="98"/>
      <c r="AJ76" s="98"/>
      <c r="AK76" s="98"/>
      <c r="AL76" s="98"/>
      <c r="AM76" s="98"/>
      <c r="AN76" s="98"/>
      <c r="AO76" s="98"/>
      <c r="AP76" s="98"/>
      <c r="AQ76" s="98"/>
      <c r="AR76" s="98"/>
      <c r="AS76" s="98"/>
      <c r="AT76" s="98"/>
      <c r="AU76" s="98"/>
      <c r="AV76" s="98"/>
      <c r="AW76" s="98"/>
      <c r="AX76" s="98"/>
      <c r="AY76" s="98"/>
      <c r="AZ76" s="98"/>
    </row>
    <row r="77" spans="1:52" x14ac:dyDescent="0.2">
      <c r="A77" s="121">
        <f t="shared" ref="A77:A140" si="5">A76+1</f>
        <v>44263</v>
      </c>
      <c r="B77" s="121" t="str">
        <f t="shared" si="4"/>
        <v/>
      </c>
      <c r="C77" s="103"/>
      <c r="D77" s="103"/>
      <c r="E77" s="103"/>
      <c r="F77" s="103"/>
      <c r="G77" s="103"/>
      <c r="H77" s="103"/>
      <c r="I77" s="99" t="str">
        <f t="shared" si="3"/>
        <v/>
      </c>
      <c r="J77" s="98"/>
      <c r="K77" s="98"/>
      <c r="L77" s="98"/>
      <c r="M77" s="98"/>
      <c r="N77" s="98"/>
      <c r="O77" s="98"/>
      <c r="P77" s="98"/>
      <c r="Q77" s="98"/>
      <c r="R77" s="98"/>
      <c r="S77" s="98"/>
      <c r="T77" s="98"/>
      <c r="U77" s="98"/>
      <c r="V77" s="98"/>
      <c r="W77" s="98"/>
      <c r="X77" s="98"/>
      <c r="Y77" s="98"/>
      <c r="Z77" s="98"/>
      <c r="AA77" s="98"/>
      <c r="AB77" s="98"/>
      <c r="AC77" s="98"/>
      <c r="AD77" s="98"/>
      <c r="AE77" s="98"/>
      <c r="AF77" s="98"/>
      <c r="AG77" s="98"/>
      <c r="AH77" s="98"/>
      <c r="AI77" s="98"/>
      <c r="AJ77" s="98"/>
      <c r="AK77" s="98"/>
      <c r="AL77" s="98"/>
      <c r="AM77" s="98"/>
      <c r="AN77" s="98"/>
      <c r="AO77" s="98"/>
      <c r="AP77" s="98"/>
      <c r="AQ77" s="98"/>
      <c r="AR77" s="98"/>
      <c r="AS77" s="98"/>
      <c r="AT77" s="98"/>
      <c r="AU77" s="98"/>
      <c r="AV77" s="98"/>
      <c r="AW77" s="98"/>
      <c r="AX77" s="98"/>
      <c r="AY77" s="98"/>
      <c r="AZ77" s="98"/>
    </row>
    <row r="78" spans="1:52" x14ac:dyDescent="0.2">
      <c r="A78" s="121">
        <f t="shared" si="5"/>
        <v>44264</v>
      </c>
      <c r="B78" s="121" t="str">
        <f t="shared" si="4"/>
        <v/>
      </c>
      <c r="C78" s="103"/>
      <c r="D78" s="103"/>
      <c r="E78" s="103"/>
      <c r="F78" s="103"/>
      <c r="G78" s="103"/>
      <c r="H78" s="103"/>
      <c r="I78" s="99" t="str">
        <f t="shared" si="3"/>
        <v/>
      </c>
      <c r="J78" s="98"/>
      <c r="K78" s="98"/>
      <c r="L78" s="98"/>
      <c r="M78" s="98"/>
      <c r="N78" s="98"/>
      <c r="O78" s="98"/>
      <c r="P78" s="98"/>
      <c r="Q78" s="98"/>
      <c r="R78" s="98"/>
      <c r="S78" s="98"/>
      <c r="T78" s="98"/>
      <c r="U78" s="98"/>
      <c r="V78" s="98"/>
      <c r="W78" s="98"/>
      <c r="X78" s="98"/>
      <c r="Y78" s="98"/>
      <c r="Z78" s="98"/>
      <c r="AA78" s="98"/>
      <c r="AB78" s="98"/>
      <c r="AC78" s="98"/>
      <c r="AD78" s="98"/>
      <c r="AE78" s="98"/>
      <c r="AF78" s="98"/>
      <c r="AG78" s="98"/>
      <c r="AH78" s="98"/>
      <c r="AI78" s="98"/>
      <c r="AJ78" s="98"/>
      <c r="AK78" s="98"/>
      <c r="AL78" s="98"/>
      <c r="AM78" s="98"/>
      <c r="AN78" s="98"/>
      <c r="AO78" s="98"/>
      <c r="AP78" s="98"/>
      <c r="AQ78" s="98"/>
      <c r="AR78" s="98"/>
      <c r="AS78" s="98"/>
      <c r="AT78" s="98"/>
      <c r="AU78" s="98"/>
      <c r="AV78" s="98"/>
      <c r="AW78" s="98"/>
      <c r="AX78" s="98"/>
      <c r="AY78" s="98"/>
      <c r="AZ78" s="98"/>
    </row>
    <row r="79" spans="1:52" x14ac:dyDescent="0.2">
      <c r="A79" s="121">
        <f t="shared" si="5"/>
        <v>44265</v>
      </c>
      <c r="B79" s="121" t="str">
        <f t="shared" si="4"/>
        <v>Mittwoch</v>
      </c>
      <c r="C79" s="103"/>
      <c r="D79" s="103"/>
      <c r="E79" s="103"/>
      <c r="F79" s="103"/>
      <c r="G79" s="103"/>
      <c r="H79" s="103"/>
      <c r="I79" s="99" t="str">
        <f t="shared" si="3"/>
        <v/>
      </c>
      <c r="J79" s="98"/>
      <c r="K79" s="98"/>
      <c r="L79" s="98"/>
      <c r="M79" s="98"/>
      <c r="N79" s="98"/>
      <c r="O79" s="98"/>
      <c r="P79" s="98"/>
      <c r="Q79" s="98"/>
      <c r="R79" s="98"/>
      <c r="S79" s="98"/>
      <c r="T79" s="98"/>
      <c r="U79" s="98"/>
      <c r="V79" s="98"/>
      <c r="W79" s="98"/>
      <c r="X79" s="98"/>
      <c r="Y79" s="98"/>
      <c r="Z79" s="98"/>
      <c r="AA79" s="98"/>
      <c r="AB79" s="98"/>
      <c r="AC79" s="98"/>
      <c r="AD79" s="98"/>
      <c r="AE79" s="98"/>
      <c r="AF79" s="98"/>
      <c r="AG79" s="98"/>
      <c r="AH79" s="98"/>
      <c r="AI79" s="98"/>
      <c r="AJ79" s="98"/>
      <c r="AK79" s="98"/>
      <c r="AL79" s="98"/>
      <c r="AM79" s="98"/>
      <c r="AN79" s="98"/>
      <c r="AO79" s="98"/>
      <c r="AP79" s="98"/>
      <c r="AQ79" s="98"/>
      <c r="AR79" s="98"/>
      <c r="AS79" s="98"/>
      <c r="AT79" s="98"/>
      <c r="AU79" s="98"/>
      <c r="AV79" s="98"/>
      <c r="AW79" s="98"/>
      <c r="AX79" s="98"/>
      <c r="AY79" s="98"/>
      <c r="AZ79" s="98"/>
    </row>
    <row r="80" spans="1:52" x14ac:dyDescent="0.2">
      <c r="A80" s="121">
        <f t="shared" si="5"/>
        <v>44266</v>
      </c>
      <c r="B80" s="121" t="str">
        <f t="shared" si="4"/>
        <v/>
      </c>
      <c r="C80" s="103"/>
      <c r="D80" s="103"/>
      <c r="E80" s="103"/>
      <c r="F80" s="103"/>
      <c r="G80" s="103"/>
      <c r="H80" s="103"/>
      <c r="I80" s="99" t="str">
        <f t="shared" si="3"/>
        <v/>
      </c>
      <c r="J80" s="98"/>
      <c r="K80" s="98"/>
      <c r="L80" s="98"/>
      <c r="M80" s="98"/>
      <c r="N80" s="98"/>
      <c r="O80" s="98"/>
      <c r="P80" s="98"/>
      <c r="Q80" s="98"/>
      <c r="R80" s="98"/>
      <c r="S80" s="98"/>
      <c r="T80" s="98"/>
      <c r="U80" s="98"/>
      <c r="V80" s="98"/>
      <c r="W80" s="98"/>
      <c r="X80" s="98"/>
      <c r="Y80" s="98"/>
      <c r="Z80" s="98"/>
      <c r="AA80" s="98"/>
      <c r="AB80" s="98"/>
      <c r="AC80" s="98"/>
      <c r="AD80" s="98"/>
      <c r="AE80" s="98"/>
      <c r="AF80" s="98"/>
      <c r="AG80" s="98"/>
      <c r="AH80" s="98"/>
      <c r="AI80" s="98"/>
      <c r="AJ80" s="98"/>
      <c r="AK80" s="98"/>
      <c r="AL80" s="98"/>
      <c r="AM80" s="98"/>
      <c r="AN80" s="98"/>
      <c r="AO80" s="98"/>
      <c r="AP80" s="98"/>
      <c r="AQ80" s="98"/>
      <c r="AR80" s="98"/>
      <c r="AS80" s="98"/>
      <c r="AT80" s="98"/>
      <c r="AU80" s="98"/>
      <c r="AV80" s="98"/>
      <c r="AW80" s="98"/>
      <c r="AX80" s="98"/>
      <c r="AY80" s="98"/>
      <c r="AZ80" s="98"/>
    </row>
    <row r="81" spans="1:52" x14ac:dyDescent="0.2">
      <c r="A81" s="121">
        <f t="shared" si="5"/>
        <v>44267</v>
      </c>
      <c r="B81" s="121" t="str">
        <f t="shared" si="4"/>
        <v/>
      </c>
      <c r="C81" s="103"/>
      <c r="D81" s="103"/>
      <c r="E81" s="103"/>
      <c r="F81" s="103"/>
      <c r="G81" s="103"/>
      <c r="H81" s="103"/>
      <c r="I81" s="99" t="str">
        <f t="shared" si="3"/>
        <v/>
      </c>
      <c r="J81" s="98"/>
      <c r="K81" s="98"/>
      <c r="L81" s="98"/>
      <c r="M81" s="98"/>
      <c r="N81" s="98"/>
      <c r="O81" s="98"/>
      <c r="P81" s="98"/>
      <c r="Q81" s="98"/>
      <c r="R81" s="98"/>
      <c r="S81" s="98"/>
      <c r="T81" s="98"/>
      <c r="U81" s="98"/>
      <c r="V81" s="98"/>
      <c r="W81" s="98"/>
      <c r="X81" s="98"/>
      <c r="Y81" s="98"/>
      <c r="Z81" s="98"/>
      <c r="AA81" s="98"/>
      <c r="AB81" s="98"/>
      <c r="AC81" s="98"/>
      <c r="AD81" s="98"/>
      <c r="AE81" s="98"/>
      <c r="AF81" s="98"/>
      <c r="AG81" s="98"/>
      <c r="AH81" s="98"/>
      <c r="AI81" s="98"/>
      <c r="AJ81" s="98"/>
      <c r="AK81" s="98"/>
      <c r="AL81" s="98"/>
      <c r="AM81" s="98"/>
      <c r="AN81" s="98"/>
      <c r="AO81" s="98"/>
      <c r="AP81" s="98"/>
      <c r="AQ81" s="98"/>
      <c r="AR81" s="98"/>
      <c r="AS81" s="98"/>
      <c r="AT81" s="98"/>
      <c r="AU81" s="98"/>
      <c r="AV81" s="98"/>
      <c r="AW81" s="98"/>
      <c r="AX81" s="98"/>
      <c r="AY81" s="98"/>
      <c r="AZ81" s="98"/>
    </row>
    <row r="82" spans="1:52" x14ac:dyDescent="0.2">
      <c r="A82" s="121">
        <f t="shared" si="5"/>
        <v>44268</v>
      </c>
      <c r="B82" s="121" t="str">
        <f t="shared" si="4"/>
        <v/>
      </c>
      <c r="C82" s="103"/>
      <c r="D82" s="103"/>
      <c r="E82" s="103"/>
      <c r="F82" s="103"/>
      <c r="G82" s="103"/>
      <c r="H82" s="103"/>
      <c r="I82" s="99" t="str">
        <f t="shared" si="3"/>
        <v/>
      </c>
      <c r="J82" s="98"/>
      <c r="K82" s="98"/>
      <c r="L82" s="98"/>
      <c r="M82" s="98"/>
      <c r="N82" s="98"/>
      <c r="O82" s="98"/>
      <c r="P82" s="98"/>
      <c r="Q82" s="98"/>
      <c r="R82" s="98"/>
      <c r="S82" s="98"/>
      <c r="T82" s="98"/>
      <c r="U82" s="98"/>
      <c r="V82" s="98"/>
      <c r="W82" s="98"/>
      <c r="X82" s="98"/>
      <c r="Y82" s="98"/>
      <c r="Z82" s="98"/>
      <c r="AA82" s="98"/>
      <c r="AB82" s="98"/>
      <c r="AC82" s="98"/>
      <c r="AD82" s="98"/>
      <c r="AE82" s="98"/>
      <c r="AF82" s="98"/>
      <c r="AG82" s="98"/>
      <c r="AH82" s="98"/>
      <c r="AI82" s="98"/>
      <c r="AJ82" s="98"/>
      <c r="AK82" s="98"/>
      <c r="AL82" s="98"/>
      <c r="AM82" s="98"/>
      <c r="AN82" s="98"/>
      <c r="AO82" s="98"/>
      <c r="AP82" s="98"/>
      <c r="AQ82" s="98"/>
      <c r="AR82" s="98"/>
      <c r="AS82" s="98"/>
      <c r="AT82" s="98"/>
      <c r="AU82" s="98"/>
      <c r="AV82" s="98"/>
      <c r="AW82" s="98"/>
      <c r="AX82" s="98"/>
      <c r="AY82" s="98"/>
      <c r="AZ82" s="98"/>
    </row>
    <row r="83" spans="1:52" x14ac:dyDescent="0.2">
      <c r="A83" s="121">
        <f t="shared" si="5"/>
        <v>44269</v>
      </c>
      <c r="B83" s="121" t="str">
        <f t="shared" si="4"/>
        <v/>
      </c>
      <c r="C83" s="103"/>
      <c r="D83" s="103"/>
      <c r="E83" s="103"/>
      <c r="F83" s="103"/>
      <c r="G83" s="103"/>
      <c r="H83" s="103"/>
      <c r="I83" s="99" t="str">
        <f t="shared" si="3"/>
        <v/>
      </c>
      <c r="J83" s="98"/>
      <c r="K83" s="98"/>
      <c r="L83" s="98"/>
      <c r="M83" s="98"/>
      <c r="N83" s="98"/>
      <c r="O83" s="98"/>
      <c r="P83" s="98"/>
      <c r="Q83" s="98"/>
      <c r="R83" s="98"/>
      <c r="S83" s="98"/>
      <c r="T83" s="98"/>
      <c r="U83" s="98"/>
      <c r="V83" s="98"/>
      <c r="W83" s="98"/>
      <c r="X83" s="98"/>
      <c r="Y83" s="98"/>
      <c r="Z83" s="98"/>
      <c r="AA83" s="98"/>
      <c r="AB83" s="98"/>
      <c r="AC83" s="98"/>
      <c r="AD83" s="98"/>
      <c r="AE83" s="98"/>
      <c r="AF83" s="98"/>
      <c r="AG83" s="98"/>
      <c r="AH83" s="98"/>
      <c r="AI83" s="98"/>
      <c r="AJ83" s="98"/>
      <c r="AK83" s="98"/>
      <c r="AL83" s="98"/>
      <c r="AM83" s="98"/>
      <c r="AN83" s="98"/>
      <c r="AO83" s="98"/>
      <c r="AP83" s="98"/>
      <c r="AQ83" s="98"/>
      <c r="AR83" s="98"/>
      <c r="AS83" s="98"/>
      <c r="AT83" s="98"/>
      <c r="AU83" s="98"/>
      <c r="AV83" s="98"/>
      <c r="AW83" s="98"/>
      <c r="AX83" s="98"/>
      <c r="AY83" s="98"/>
      <c r="AZ83" s="98"/>
    </row>
    <row r="84" spans="1:52" x14ac:dyDescent="0.2">
      <c r="A84" s="121">
        <f t="shared" si="5"/>
        <v>44270</v>
      </c>
      <c r="B84" s="121" t="str">
        <f t="shared" si="4"/>
        <v/>
      </c>
      <c r="C84" s="103"/>
      <c r="D84" s="103"/>
      <c r="E84" s="103"/>
      <c r="F84" s="103"/>
      <c r="G84" s="103"/>
      <c r="H84" s="103"/>
      <c r="I84" s="99" t="str">
        <f t="shared" si="3"/>
        <v/>
      </c>
      <c r="J84" s="98"/>
      <c r="K84" s="98"/>
      <c r="L84" s="98"/>
      <c r="M84" s="98"/>
      <c r="N84" s="98"/>
      <c r="O84" s="98"/>
      <c r="P84" s="98"/>
      <c r="Q84" s="98"/>
      <c r="R84" s="98"/>
      <c r="S84" s="98"/>
      <c r="T84" s="98"/>
      <c r="U84" s="98"/>
      <c r="V84" s="98"/>
      <c r="W84" s="98"/>
      <c r="X84" s="98"/>
      <c r="Y84" s="98"/>
      <c r="Z84" s="98"/>
      <c r="AA84" s="98"/>
      <c r="AB84" s="98"/>
      <c r="AC84" s="98"/>
      <c r="AD84" s="98"/>
      <c r="AE84" s="98"/>
      <c r="AF84" s="98"/>
      <c r="AG84" s="98"/>
      <c r="AH84" s="98"/>
      <c r="AI84" s="98"/>
      <c r="AJ84" s="98"/>
      <c r="AK84" s="98"/>
      <c r="AL84" s="98"/>
      <c r="AM84" s="98"/>
      <c r="AN84" s="98"/>
      <c r="AO84" s="98"/>
      <c r="AP84" s="98"/>
      <c r="AQ84" s="98"/>
      <c r="AR84" s="98"/>
      <c r="AS84" s="98"/>
      <c r="AT84" s="98"/>
      <c r="AU84" s="98"/>
      <c r="AV84" s="98"/>
      <c r="AW84" s="98"/>
      <c r="AX84" s="98"/>
      <c r="AY84" s="98"/>
      <c r="AZ84" s="98"/>
    </row>
    <row r="85" spans="1:52" x14ac:dyDescent="0.2">
      <c r="A85" s="121">
        <f t="shared" si="5"/>
        <v>44271</v>
      </c>
      <c r="B85" s="121" t="str">
        <f t="shared" si="4"/>
        <v/>
      </c>
      <c r="C85" s="103"/>
      <c r="D85" s="103"/>
      <c r="E85" s="103"/>
      <c r="F85" s="103"/>
      <c r="G85" s="103"/>
      <c r="H85" s="103"/>
      <c r="I85" s="99" t="str">
        <f t="shared" si="3"/>
        <v/>
      </c>
      <c r="J85" s="98"/>
      <c r="K85" s="98"/>
      <c r="L85" s="98"/>
      <c r="M85" s="98"/>
      <c r="N85" s="98"/>
      <c r="O85" s="98"/>
      <c r="P85" s="98"/>
      <c r="Q85" s="98"/>
      <c r="R85" s="98"/>
      <c r="S85" s="98"/>
      <c r="T85" s="98"/>
      <c r="U85" s="98"/>
      <c r="V85" s="98"/>
      <c r="W85" s="98"/>
      <c r="X85" s="98"/>
      <c r="Y85" s="98"/>
      <c r="Z85" s="98"/>
      <c r="AA85" s="98"/>
      <c r="AB85" s="98"/>
      <c r="AC85" s="98"/>
      <c r="AD85" s="98"/>
      <c r="AE85" s="98"/>
      <c r="AF85" s="98"/>
      <c r="AG85" s="98"/>
      <c r="AH85" s="98"/>
      <c r="AI85" s="98"/>
      <c r="AJ85" s="98"/>
      <c r="AK85" s="98"/>
      <c r="AL85" s="98"/>
      <c r="AM85" s="98"/>
      <c r="AN85" s="98"/>
      <c r="AO85" s="98"/>
      <c r="AP85" s="98"/>
      <c r="AQ85" s="98"/>
      <c r="AR85" s="98"/>
      <c r="AS85" s="98"/>
      <c r="AT85" s="98"/>
      <c r="AU85" s="98"/>
      <c r="AV85" s="98"/>
      <c r="AW85" s="98"/>
      <c r="AX85" s="98"/>
      <c r="AY85" s="98"/>
      <c r="AZ85" s="98"/>
    </row>
    <row r="86" spans="1:52" x14ac:dyDescent="0.2">
      <c r="A86" s="121">
        <f t="shared" si="5"/>
        <v>44272</v>
      </c>
      <c r="B86" s="121" t="str">
        <f t="shared" si="4"/>
        <v>Mittwoch</v>
      </c>
      <c r="C86" s="103"/>
      <c r="D86" s="103"/>
      <c r="E86" s="103"/>
      <c r="F86" s="103"/>
      <c r="G86" s="103"/>
      <c r="H86" s="103"/>
      <c r="I86" s="99" t="str">
        <f t="shared" si="3"/>
        <v/>
      </c>
      <c r="J86" s="98"/>
      <c r="K86" s="98"/>
      <c r="L86" s="98"/>
      <c r="M86" s="98"/>
      <c r="N86" s="98"/>
      <c r="O86" s="98"/>
      <c r="P86" s="98"/>
      <c r="Q86" s="98"/>
      <c r="R86" s="98"/>
      <c r="S86" s="98"/>
      <c r="T86" s="98"/>
      <c r="U86" s="98"/>
      <c r="V86" s="98"/>
      <c r="W86" s="98"/>
      <c r="X86" s="98"/>
      <c r="Y86" s="98"/>
      <c r="Z86" s="98"/>
      <c r="AA86" s="98"/>
      <c r="AB86" s="98"/>
      <c r="AC86" s="98"/>
      <c r="AD86" s="98"/>
      <c r="AE86" s="98"/>
      <c r="AF86" s="98"/>
      <c r="AG86" s="98"/>
      <c r="AH86" s="98"/>
      <c r="AI86" s="98"/>
      <c r="AJ86" s="98"/>
      <c r="AK86" s="98"/>
      <c r="AL86" s="98"/>
      <c r="AM86" s="98"/>
      <c r="AN86" s="98"/>
      <c r="AO86" s="98"/>
      <c r="AP86" s="98"/>
      <c r="AQ86" s="98"/>
      <c r="AR86" s="98"/>
      <c r="AS86" s="98"/>
      <c r="AT86" s="98"/>
      <c r="AU86" s="98"/>
      <c r="AV86" s="98"/>
      <c r="AW86" s="98"/>
      <c r="AX86" s="98"/>
      <c r="AY86" s="98"/>
      <c r="AZ86" s="98"/>
    </row>
    <row r="87" spans="1:52" x14ac:dyDescent="0.2">
      <c r="A87" s="121">
        <f t="shared" si="5"/>
        <v>44273</v>
      </c>
      <c r="B87" s="121" t="str">
        <f t="shared" si="4"/>
        <v/>
      </c>
      <c r="C87" s="103"/>
      <c r="D87" s="103"/>
      <c r="E87" s="103"/>
      <c r="F87" s="103"/>
      <c r="G87" s="103"/>
      <c r="H87" s="103"/>
      <c r="I87" s="99" t="str">
        <f t="shared" si="3"/>
        <v/>
      </c>
      <c r="J87" s="98"/>
      <c r="K87" s="98"/>
      <c r="L87" s="98"/>
      <c r="M87" s="98"/>
      <c r="N87" s="98"/>
      <c r="O87" s="98"/>
      <c r="P87" s="98"/>
      <c r="Q87" s="98"/>
      <c r="R87" s="98"/>
      <c r="S87" s="98"/>
      <c r="T87" s="98"/>
      <c r="U87" s="98"/>
      <c r="V87" s="98"/>
      <c r="W87" s="98"/>
      <c r="X87" s="98"/>
      <c r="Y87" s="98"/>
      <c r="Z87" s="98"/>
      <c r="AA87" s="98"/>
      <c r="AB87" s="98"/>
      <c r="AC87" s="98"/>
      <c r="AD87" s="98"/>
      <c r="AE87" s="98"/>
      <c r="AF87" s="98"/>
      <c r="AG87" s="98"/>
      <c r="AH87" s="98"/>
      <c r="AI87" s="98"/>
      <c r="AJ87" s="98"/>
      <c r="AK87" s="98"/>
      <c r="AL87" s="98"/>
      <c r="AM87" s="98"/>
      <c r="AN87" s="98"/>
      <c r="AO87" s="98"/>
      <c r="AP87" s="98"/>
      <c r="AQ87" s="98"/>
      <c r="AR87" s="98"/>
      <c r="AS87" s="98"/>
      <c r="AT87" s="98"/>
      <c r="AU87" s="98"/>
      <c r="AV87" s="98"/>
      <c r="AW87" s="98"/>
      <c r="AX87" s="98"/>
      <c r="AY87" s="98"/>
      <c r="AZ87" s="98"/>
    </row>
    <row r="88" spans="1:52" x14ac:dyDescent="0.2">
      <c r="A88" s="121">
        <f t="shared" si="5"/>
        <v>44274</v>
      </c>
      <c r="B88" s="121" t="str">
        <f t="shared" si="4"/>
        <v/>
      </c>
      <c r="C88" s="103"/>
      <c r="D88" s="103"/>
      <c r="E88" s="103"/>
      <c r="F88" s="103"/>
      <c r="G88" s="103"/>
      <c r="H88" s="103"/>
      <c r="I88" s="99" t="str">
        <f t="shared" si="3"/>
        <v/>
      </c>
      <c r="J88" s="98"/>
      <c r="K88" s="98"/>
      <c r="L88" s="98"/>
      <c r="M88" s="98"/>
      <c r="N88" s="98"/>
      <c r="O88" s="98"/>
      <c r="P88" s="98"/>
      <c r="Q88" s="98"/>
      <c r="R88" s="98"/>
      <c r="S88" s="98"/>
      <c r="T88" s="98"/>
      <c r="U88" s="98"/>
      <c r="V88" s="98"/>
      <c r="W88" s="98"/>
      <c r="X88" s="98"/>
      <c r="Y88" s="98"/>
      <c r="Z88" s="98"/>
      <c r="AA88" s="98"/>
      <c r="AB88" s="98"/>
      <c r="AC88" s="98"/>
      <c r="AD88" s="98"/>
      <c r="AE88" s="98"/>
      <c r="AF88" s="98"/>
      <c r="AG88" s="98"/>
      <c r="AH88" s="98"/>
      <c r="AI88" s="98"/>
      <c r="AJ88" s="98"/>
      <c r="AK88" s="98"/>
      <c r="AL88" s="98"/>
      <c r="AM88" s="98"/>
      <c r="AN88" s="98"/>
      <c r="AO88" s="98"/>
      <c r="AP88" s="98"/>
      <c r="AQ88" s="98"/>
      <c r="AR88" s="98"/>
      <c r="AS88" s="98"/>
      <c r="AT88" s="98"/>
      <c r="AU88" s="98"/>
      <c r="AV88" s="98"/>
      <c r="AW88" s="98"/>
      <c r="AX88" s="98"/>
      <c r="AY88" s="98"/>
      <c r="AZ88" s="98"/>
    </row>
    <row r="89" spans="1:52" x14ac:dyDescent="0.2">
      <c r="A89" s="121">
        <f t="shared" si="5"/>
        <v>44275</v>
      </c>
      <c r="B89" s="121" t="str">
        <f t="shared" si="4"/>
        <v/>
      </c>
      <c r="C89" s="103"/>
      <c r="D89" s="103"/>
      <c r="E89" s="103"/>
      <c r="F89" s="103"/>
      <c r="G89" s="103"/>
      <c r="H89" s="103"/>
      <c r="I89" s="99" t="str">
        <f t="shared" si="3"/>
        <v/>
      </c>
      <c r="J89" s="98"/>
      <c r="K89" s="98"/>
      <c r="L89" s="98"/>
      <c r="M89" s="98"/>
      <c r="N89" s="98"/>
      <c r="O89" s="98"/>
      <c r="P89" s="98"/>
      <c r="Q89" s="98"/>
      <c r="R89" s="98"/>
      <c r="S89" s="98"/>
      <c r="T89" s="98"/>
      <c r="U89" s="98"/>
      <c r="V89" s="98"/>
      <c r="W89" s="98"/>
      <c r="X89" s="98"/>
      <c r="Y89" s="98"/>
      <c r="Z89" s="98"/>
      <c r="AA89" s="98"/>
      <c r="AB89" s="98"/>
      <c r="AC89" s="98"/>
      <c r="AD89" s="98"/>
      <c r="AE89" s="98"/>
      <c r="AF89" s="98"/>
      <c r="AG89" s="98"/>
      <c r="AH89" s="98"/>
      <c r="AI89" s="98"/>
      <c r="AJ89" s="98"/>
      <c r="AK89" s="98"/>
      <c r="AL89" s="98"/>
      <c r="AM89" s="98"/>
      <c r="AN89" s="98"/>
      <c r="AO89" s="98"/>
      <c r="AP89" s="98"/>
      <c r="AQ89" s="98"/>
      <c r="AR89" s="98"/>
      <c r="AS89" s="98"/>
      <c r="AT89" s="98"/>
      <c r="AU89" s="98"/>
      <c r="AV89" s="98"/>
      <c r="AW89" s="98"/>
      <c r="AX89" s="98"/>
      <c r="AY89" s="98"/>
      <c r="AZ89" s="98"/>
    </row>
    <row r="90" spans="1:52" x14ac:dyDescent="0.2">
      <c r="A90" s="121">
        <f t="shared" si="5"/>
        <v>44276</v>
      </c>
      <c r="B90" s="121" t="str">
        <f t="shared" si="4"/>
        <v/>
      </c>
      <c r="C90" s="103"/>
      <c r="D90" s="103"/>
      <c r="E90" s="103"/>
      <c r="F90" s="103"/>
      <c r="G90" s="103"/>
      <c r="H90" s="103"/>
      <c r="I90" s="99" t="str">
        <f t="shared" si="3"/>
        <v/>
      </c>
      <c r="J90" s="98"/>
      <c r="K90" s="98"/>
      <c r="L90" s="98"/>
      <c r="M90" s="98"/>
      <c r="N90" s="98"/>
      <c r="O90" s="98"/>
      <c r="P90" s="98"/>
      <c r="Q90" s="98"/>
      <c r="R90" s="98"/>
      <c r="S90" s="98"/>
      <c r="T90" s="98"/>
      <c r="U90" s="98"/>
      <c r="V90" s="98"/>
      <c r="W90" s="98"/>
      <c r="X90" s="98"/>
      <c r="Y90" s="98"/>
      <c r="Z90" s="98"/>
      <c r="AA90" s="98"/>
      <c r="AB90" s="98"/>
      <c r="AC90" s="98"/>
      <c r="AD90" s="98"/>
      <c r="AE90" s="98"/>
      <c r="AF90" s="98"/>
      <c r="AG90" s="98"/>
      <c r="AH90" s="98"/>
      <c r="AI90" s="98"/>
      <c r="AJ90" s="98"/>
      <c r="AK90" s="98"/>
      <c r="AL90" s="98"/>
      <c r="AM90" s="98"/>
      <c r="AN90" s="98"/>
      <c r="AO90" s="98"/>
      <c r="AP90" s="98"/>
      <c r="AQ90" s="98"/>
      <c r="AR90" s="98"/>
      <c r="AS90" s="98"/>
      <c r="AT90" s="98"/>
      <c r="AU90" s="98"/>
      <c r="AV90" s="98"/>
      <c r="AW90" s="98"/>
      <c r="AX90" s="98"/>
      <c r="AY90" s="98"/>
      <c r="AZ90" s="98"/>
    </row>
    <row r="91" spans="1:52" x14ac:dyDescent="0.2">
      <c r="A91" s="121">
        <f t="shared" si="5"/>
        <v>44277</v>
      </c>
      <c r="B91" s="121" t="str">
        <f t="shared" si="4"/>
        <v/>
      </c>
      <c r="C91" s="103"/>
      <c r="D91" s="103"/>
      <c r="E91" s="103"/>
      <c r="F91" s="103"/>
      <c r="G91" s="103"/>
      <c r="H91" s="103"/>
      <c r="I91" s="99" t="str">
        <f t="shared" si="3"/>
        <v/>
      </c>
      <c r="J91" s="98"/>
      <c r="K91" s="98"/>
      <c r="L91" s="98"/>
      <c r="M91" s="98"/>
      <c r="N91" s="98"/>
      <c r="O91" s="98"/>
      <c r="P91" s="98"/>
      <c r="Q91" s="98"/>
      <c r="R91" s="98"/>
      <c r="S91" s="98"/>
      <c r="T91" s="98"/>
      <c r="U91" s="98"/>
      <c r="V91" s="98"/>
      <c r="W91" s="98"/>
      <c r="X91" s="98"/>
      <c r="Y91" s="98"/>
      <c r="Z91" s="98"/>
      <c r="AA91" s="98"/>
      <c r="AB91" s="98"/>
      <c r="AC91" s="98"/>
      <c r="AD91" s="98"/>
      <c r="AE91" s="98"/>
      <c r="AF91" s="98"/>
      <c r="AG91" s="98"/>
      <c r="AH91" s="98"/>
      <c r="AI91" s="98"/>
      <c r="AJ91" s="98"/>
      <c r="AK91" s="98"/>
      <c r="AL91" s="98"/>
      <c r="AM91" s="98"/>
      <c r="AN91" s="98"/>
      <c r="AO91" s="98"/>
      <c r="AP91" s="98"/>
      <c r="AQ91" s="98"/>
      <c r="AR91" s="98"/>
      <c r="AS91" s="98"/>
      <c r="AT91" s="98"/>
      <c r="AU91" s="98"/>
      <c r="AV91" s="98"/>
      <c r="AW91" s="98"/>
      <c r="AX91" s="98"/>
      <c r="AY91" s="98"/>
      <c r="AZ91" s="98"/>
    </row>
    <row r="92" spans="1:52" x14ac:dyDescent="0.2">
      <c r="A92" s="121">
        <f t="shared" si="5"/>
        <v>44278</v>
      </c>
      <c r="B92" s="121" t="str">
        <f t="shared" si="4"/>
        <v/>
      </c>
      <c r="C92" s="103"/>
      <c r="D92" s="103"/>
      <c r="E92" s="103"/>
      <c r="F92" s="103"/>
      <c r="G92" s="103"/>
      <c r="H92" s="103"/>
      <c r="I92" s="99" t="str">
        <f t="shared" si="3"/>
        <v/>
      </c>
      <c r="J92" s="98"/>
      <c r="K92" s="98"/>
      <c r="L92" s="98"/>
      <c r="M92" s="98"/>
      <c r="N92" s="98"/>
      <c r="O92" s="98"/>
      <c r="P92" s="98"/>
      <c r="Q92" s="98"/>
      <c r="R92" s="98"/>
      <c r="S92" s="98"/>
      <c r="T92" s="98"/>
      <c r="U92" s="98"/>
      <c r="V92" s="98"/>
      <c r="W92" s="98"/>
      <c r="X92" s="98"/>
      <c r="Y92" s="98"/>
      <c r="Z92" s="98"/>
      <c r="AA92" s="98"/>
      <c r="AB92" s="98"/>
      <c r="AC92" s="98"/>
      <c r="AD92" s="98"/>
      <c r="AE92" s="98"/>
      <c r="AF92" s="98"/>
      <c r="AG92" s="98"/>
      <c r="AH92" s="98"/>
      <c r="AI92" s="98"/>
      <c r="AJ92" s="98"/>
      <c r="AK92" s="98"/>
      <c r="AL92" s="98"/>
      <c r="AM92" s="98"/>
      <c r="AN92" s="98"/>
      <c r="AO92" s="98"/>
      <c r="AP92" s="98"/>
      <c r="AQ92" s="98"/>
      <c r="AR92" s="98"/>
      <c r="AS92" s="98"/>
      <c r="AT92" s="98"/>
      <c r="AU92" s="98"/>
      <c r="AV92" s="98"/>
      <c r="AW92" s="98"/>
      <c r="AX92" s="98"/>
      <c r="AY92" s="98"/>
      <c r="AZ92" s="98"/>
    </row>
    <row r="93" spans="1:52" x14ac:dyDescent="0.2">
      <c r="A93" s="121">
        <f t="shared" si="5"/>
        <v>44279</v>
      </c>
      <c r="B93" s="121" t="str">
        <f t="shared" si="4"/>
        <v>Mittwoch</v>
      </c>
      <c r="C93" s="103"/>
      <c r="D93" s="103"/>
      <c r="E93" s="103"/>
      <c r="F93" s="103"/>
      <c r="G93" s="103"/>
      <c r="H93" s="103"/>
      <c r="I93" s="99" t="str">
        <f t="shared" si="3"/>
        <v/>
      </c>
      <c r="J93" s="98"/>
      <c r="K93" s="98"/>
      <c r="L93" s="98"/>
      <c r="M93" s="98"/>
      <c r="N93" s="98"/>
      <c r="O93" s="98"/>
      <c r="P93" s="98"/>
      <c r="Q93" s="98"/>
      <c r="R93" s="98"/>
      <c r="S93" s="98"/>
      <c r="T93" s="98"/>
      <c r="U93" s="98"/>
      <c r="V93" s="98"/>
      <c r="W93" s="98"/>
      <c r="X93" s="98"/>
      <c r="Y93" s="98"/>
      <c r="Z93" s="98"/>
      <c r="AA93" s="98"/>
      <c r="AB93" s="98"/>
      <c r="AC93" s="98"/>
      <c r="AD93" s="98"/>
      <c r="AE93" s="98"/>
      <c r="AF93" s="98"/>
      <c r="AG93" s="98"/>
      <c r="AH93" s="98"/>
      <c r="AI93" s="98"/>
      <c r="AJ93" s="98"/>
      <c r="AK93" s="98"/>
      <c r="AL93" s="98"/>
      <c r="AM93" s="98"/>
      <c r="AN93" s="98"/>
      <c r="AO93" s="98"/>
      <c r="AP93" s="98"/>
      <c r="AQ93" s="98"/>
      <c r="AR93" s="98"/>
      <c r="AS93" s="98"/>
      <c r="AT93" s="98"/>
      <c r="AU93" s="98"/>
      <c r="AV93" s="98"/>
      <c r="AW93" s="98"/>
      <c r="AX93" s="98"/>
      <c r="AY93" s="98"/>
      <c r="AZ93" s="98"/>
    </row>
    <row r="94" spans="1:52" x14ac:dyDescent="0.2">
      <c r="A94" s="121">
        <f t="shared" si="5"/>
        <v>44280</v>
      </c>
      <c r="B94" s="121" t="str">
        <f t="shared" si="4"/>
        <v/>
      </c>
      <c r="C94" s="103"/>
      <c r="D94" s="103"/>
      <c r="E94" s="103"/>
      <c r="F94" s="103"/>
      <c r="G94" s="103"/>
      <c r="H94" s="103"/>
      <c r="I94" s="99" t="str">
        <f t="shared" si="3"/>
        <v/>
      </c>
      <c r="J94" s="98"/>
      <c r="K94" s="98"/>
      <c r="L94" s="98"/>
      <c r="M94" s="98"/>
      <c r="N94" s="98"/>
      <c r="O94" s="98"/>
      <c r="P94" s="98"/>
      <c r="Q94" s="98"/>
      <c r="R94" s="98"/>
      <c r="S94" s="98"/>
      <c r="T94" s="98"/>
      <c r="U94" s="98"/>
      <c r="V94" s="98"/>
      <c r="W94" s="98"/>
      <c r="X94" s="98"/>
      <c r="Y94" s="98"/>
      <c r="Z94" s="98"/>
      <c r="AA94" s="98"/>
      <c r="AB94" s="98"/>
      <c r="AC94" s="98"/>
      <c r="AD94" s="98"/>
      <c r="AE94" s="98"/>
      <c r="AF94" s="98"/>
      <c r="AG94" s="98"/>
      <c r="AH94" s="98"/>
      <c r="AI94" s="98"/>
      <c r="AJ94" s="98"/>
      <c r="AK94" s="98"/>
      <c r="AL94" s="98"/>
      <c r="AM94" s="98"/>
      <c r="AN94" s="98"/>
      <c r="AO94" s="98"/>
      <c r="AP94" s="98"/>
      <c r="AQ94" s="98"/>
      <c r="AR94" s="98"/>
      <c r="AS94" s="98"/>
      <c r="AT94" s="98"/>
      <c r="AU94" s="98"/>
      <c r="AV94" s="98"/>
      <c r="AW94" s="98"/>
      <c r="AX94" s="98"/>
      <c r="AY94" s="98"/>
      <c r="AZ94" s="98"/>
    </row>
    <row r="95" spans="1:52" x14ac:dyDescent="0.2">
      <c r="A95" s="121">
        <f t="shared" si="5"/>
        <v>44281</v>
      </c>
      <c r="B95" s="121" t="str">
        <f t="shared" si="4"/>
        <v/>
      </c>
      <c r="C95" s="103"/>
      <c r="D95" s="103"/>
      <c r="E95" s="103"/>
      <c r="F95" s="103"/>
      <c r="G95" s="103"/>
      <c r="H95" s="103"/>
      <c r="I95" s="99" t="str">
        <f t="shared" si="3"/>
        <v/>
      </c>
      <c r="J95" s="98"/>
      <c r="K95" s="98"/>
      <c r="L95" s="98"/>
      <c r="M95" s="98"/>
      <c r="N95" s="98"/>
      <c r="O95" s="98"/>
      <c r="P95" s="98"/>
      <c r="Q95" s="98"/>
      <c r="R95" s="98"/>
      <c r="S95" s="98"/>
      <c r="T95" s="98"/>
      <c r="U95" s="98"/>
      <c r="V95" s="98"/>
      <c r="W95" s="98"/>
      <c r="X95" s="98"/>
      <c r="Y95" s="98"/>
      <c r="Z95" s="98"/>
      <c r="AA95" s="98"/>
      <c r="AB95" s="98"/>
      <c r="AC95" s="98"/>
      <c r="AD95" s="98"/>
      <c r="AE95" s="98"/>
      <c r="AF95" s="98"/>
      <c r="AG95" s="98"/>
      <c r="AH95" s="98"/>
      <c r="AI95" s="98"/>
      <c r="AJ95" s="98"/>
      <c r="AK95" s="98"/>
      <c r="AL95" s="98"/>
      <c r="AM95" s="98"/>
      <c r="AN95" s="98"/>
      <c r="AO95" s="98"/>
      <c r="AP95" s="98"/>
      <c r="AQ95" s="98"/>
      <c r="AR95" s="98"/>
      <c r="AS95" s="98"/>
      <c r="AT95" s="98"/>
      <c r="AU95" s="98"/>
      <c r="AV95" s="98"/>
      <c r="AW95" s="98"/>
      <c r="AX95" s="98"/>
      <c r="AY95" s="98"/>
      <c r="AZ95" s="98"/>
    </row>
    <row r="96" spans="1:52" x14ac:dyDescent="0.2">
      <c r="A96" s="121">
        <f t="shared" si="5"/>
        <v>44282</v>
      </c>
      <c r="B96" s="121" t="str">
        <f t="shared" si="4"/>
        <v/>
      </c>
      <c r="C96" s="103"/>
      <c r="D96" s="103"/>
      <c r="E96" s="103"/>
      <c r="F96" s="103"/>
      <c r="G96" s="103"/>
      <c r="H96" s="103"/>
      <c r="I96" s="99" t="str">
        <f t="shared" si="3"/>
        <v/>
      </c>
      <c r="J96" s="98"/>
      <c r="K96" s="98"/>
      <c r="L96" s="98"/>
      <c r="M96" s="98"/>
      <c r="N96" s="98"/>
      <c r="O96" s="98"/>
      <c r="P96" s="98"/>
      <c r="Q96" s="98"/>
      <c r="R96" s="98"/>
      <c r="S96" s="98"/>
      <c r="T96" s="98"/>
      <c r="U96" s="98"/>
      <c r="V96" s="98"/>
      <c r="W96" s="98"/>
      <c r="X96" s="98"/>
      <c r="Y96" s="98"/>
      <c r="Z96" s="98"/>
      <c r="AA96" s="98"/>
      <c r="AB96" s="98"/>
      <c r="AC96" s="98"/>
      <c r="AD96" s="98"/>
      <c r="AE96" s="98"/>
      <c r="AF96" s="98"/>
      <c r="AG96" s="98"/>
      <c r="AH96" s="98"/>
      <c r="AI96" s="98"/>
      <c r="AJ96" s="98"/>
      <c r="AK96" s="98"/>
      <c r="AL96" s="98"/>
      <c r="AM96" s="98"/>
      <c r="AN96" s="98"/>
      <c r="AO96" s="98"/>
      <c r="AP96" s="98"/>
      <c r="AQ96" s="98"/>
      <c r="AR96" s="98"/>
      <c r="AS96" s="98"/>
      <c r="AT96" s="98"/>
      <c r="AU96" s="98"/>
      <c r="AV96" s="98"/>
      <c r="AW96" s="98"/>
      <c r="AX96" s="98"/>
      <c r="AY96" s="98"/>
      <c r="AZ96" s="98"/>
    </row>
    <row r="97" spans="1:52" x14ac:dyDescent="0.2">
      <c r="A97" s="121">
        <f t="shared" si="5"/>
        <v>44283</v>
      </c>
      <c r="B97" s="121" t="str">
        <f t="shared" si="4"/>
        <v/>
      </c>
      <c r="C97" s="103"/>
      <c r="D97" s="103"/>
      <c r="E97" s="103"/>
      <c r="F97" s="103"/>
      <c r="G97" s="103"/>
      <c r="H97" s="103"/>
      <c r="I97" s="99" t="str">
        <f t="shared" si="3"/>
        <v/>
      </c>
      <c r="J97" s="98"/>
      <c r="K97" s="98"/>
      <c r="L97" s="98"/>
      <c r="M97" s="98"/>
      <c r="N97" s="98"/>
      <c r="O97" s="98"/>
      <c r="P97" s="98"/>
      <c r="Q97" s="98"/>
      <c r="R97" s="98"/>
      <c r="S97" s="98"/>
      <c r="T97" s="98"/>
      <c r="U97" s="98"/>
      <c r="V97" s="98"/>
      <c r="W97" s="98"/>
      <c r="X97" s="98"/>
      <c r="Y97" s="98"/>
      <c r="Z97" s="98"/>
      <c r="AA97" s="98"/>
      <c r="AB97" s="98"/>
      <c r="AC97" s="98"/>
      <c r="AD97" s="98"/>
      <c r="AE97" s="98"/>
      <c r="AF97" s="98"/>
      <c r="AG97" s="98"/>
      <c r="AH97" s="98"/>
      <c r="AI97" s="98"/>
      <c r="AJ97" s="98"/>
      <c r="AK97" s="98"/>
      <c r="AL97" s="98"/>
      <c r="AM97" s="98"/>
      <c r="AN97" s="98"/>
      <c r="AO97" s="98"/>
      <c r="AP97" s="98"/>
      <c r="AQ97" s="98"/>
      <c r="AR97" s="98"/>
      <c r="AS97" s="98"/>
      <c r="AT97" s="98"/>
      <c r="AU97" s="98"/>
      <c r="AV97" s="98"/>
      <c r="AW97" s="98"/>
      <c r="AX97" s="98"/>
      <c r="AY97" s="98"/>
      <c r="AZ97" s="98"/>
    </row>
    <row r="98" spans="1:52" x14ac:dyDescent="0.2">
      <c r="A98" s="121">
        <f t="shared" si="5"/>
        <v>44284</v>
      </c>
      <c r="B98" s="121" t="str">
        <f t="shared" si="4"/>
        <v/>
      </c>
      <c r="C98" s="103"/>
      <c r="D98" s="103"/>
      <c r="E98" s="103"/>
      <c r="F98" s="103"/>
      <c r="G98" s="103"/>
      <c r="H98" s="103"/>
      <c r="I98" s="99" t="str">
        <f t="shared" si="3"/>
        <v/>
      </c>
      <c r="J98" s="98"/>
      <c r="K98" s="98"/>
      <c r="L98" s="98"/>
      <c r="M98" s="98"/>
      <c r="N98" s="98"/>
      <c r="O98" s="98"/>
      <c r="P98" s="98"/>
      <c r="Q98" s="98"/>
      <c r="R98" s="98"/>
      <c r="S98" s="98"/>
      <c r="T98" s="98"/>
      <c r="U98" s="98"/>
      <c r="V98" s="98"/>
      <c r="W98" s="98"/>
      <c r="X98" s="98"/>
      <c r="Y98" s="98"/>
      <c r="Z98" s="98"/>
      <c r="AA98" s="98"/>
      <c r="AB98" s="98"/>
      <c r="AC98" s="98"/>
      <c r="AD98" s="98"/>
      <c r="AE98" s="98"/>
      <c r="AF98" s="98"/>
      <c r="AG98" s="98"/>
      <c r="AH98" s="98"/>
      <c r="AI98" s="98"/>
      <c r="AJ98" s="98"/>
      <c r="AK98" s="98"/>
      <c r="AL98" s="98"/>
      <c r="AM98" s="98"/>
      <c r="AN98" s="98"/>
      <c r="AO98" s="98"/>
      <c r="AP98" s="98"/>
      <c r="AQ98" s="98"/>
      <c r="AR98" s="98"/>
      <c r="AS98" s="98"/>
      <c r="AT98" s="98"/>
      <c r="AU98" s="98"/>
      <c r="AV98" s="98"/>
      <c r="AW98" s="98"/>
      <c r="AX98" s="98"/>
      <c r="AY98" s="98"/>
      <c r="AZ98" s="98"/>
    </row>
    <row r="99" spans="1:52" x14ac:dyDescent="0.2">
      <c r="A99" s="121">
        <f t="shared" si="5"/>
        <v>44285</v>
      </c>
      <c r="B99" s="121" t="str">
        <f t="shared" si="4"/>
        <v/>
      </c>
      <c r="C99" s="103"/>
      <c r="D99" s="103"/>
      <c r="E99" s="103"/>
      <c r="F99" s="103"/>
      <c r="G99" s="103"/>
      <c r="H99" s="103"/>
      <c r="I99" s="99" t="str">
        <f t="shared" si="3"/>
        <v/>
      </c>
      <c r="J99" s="98"/>
      <c r="K99" s="98"/>
      <c r="L99" s="98"/>
      <c r="M99" s="98"/>
      <c r="N99" s="98"/>
      <c r="O99" s="98"/>
      <c r="P99" s="98"/>
      <c r="Q99" s="98"/>
      <c r="R99" s="98"/>
      <c r="S99" s="98"/>
      <c r="T99" s="98"/>
      <c r="U99" s="98"/>
      <c r="V99" s="98"/>
      <c r="W99" s="98"/>
      <c r="X99" s="98"/>
      <c r="Y99" s="98"/>
      <c r="Z99" s="98"/>
      <c r="AA99" s="98"/>
      <c r="AB99" s="98"/>
      <c r="AC99" s="98"/>
      <c r="AD99" s="98"/>
      <c r="AE99" s="98"/>
      <c r="AF99" s="98"/>
      <c r="AG99" s="98"/>
      <c r="AH99" s="98"/>
      <c r="AI99" s="98"/>
      <c r="AJ99" s="98"/>
      <c r="AK99" s="98"/>
      <c r="AL99" s="98"/>
      <c r="AM99" s="98"/>
      <c r="AN99" s="98"/>
      <c r="AO99" s="98"/>
      <c r="AP99" s="98"/>
      <c r="AQ99" s="98"/>
      <c r="AR99" s="98"/>
      <c r="AS99" s="98"/>
      <c r="AT99" s="98"/>
      <c r="AU99" s="98"/>
      <c r="AV99" s="98"/>
      <c r="AW99" s="98"/>
      <c r="AX99" s="98"/>
      <c r="AY99" s="98"/>
      <c r="AZ99" s="98"/>
    </row>
    <row r="100" spans="1:52" x14ac:dyDescent="0.2">
      <c r="A100" s="121">
        <f t="shared" si="5"/>
        <v>44286</v>
      </c>
      <c r="B100" s="121" t="str">
        <f t="shared" si="4"/>
        <v>Mittwoch</v>
      </c>
      <c r="C100" s="103"/>
      <c r="D100" s="103"/>
      <c r="E100" s="103"/>
      <c r="F100" s="103"/>
      <c r="G100" s="103"/>
      <c r="H100" s="103"/>
      <c r="I100" s="99" t="str">
        <f t="shared" si="3"/>
        <v/>
      </c>
      <c r="J100" s="98"/>
      <c r="K100" s="98"/>
      <c r="L100" s="98"/>
      <c r="M100" s="98"/>
      <c r="N100" s="98"/>
      <c r="O100" s="98"/>
      <c r="P100" s="98"/>
      <c r="Q100" s="98"/>
      <c r="R100" s="98"/>
      <c r="S100" s="98"/>
      <c r="T100" s="98"/>
      <c r="U100" s="98"/>
      <c r="V100" s="98"/>
      <c r="W100" s="98"/>
      <c r="X100" s="98"/>
      <c r="Y100" s="98"/>
      <c r="Z100" s="98"/>
      <c r="AA100" s="98"/>
      <c r="AB100" s="98"/>
      <c r="AC100" s="98"/>
      <c r="AD100" s="98"/>
      <c r="AE100" s="98"/>
      <c r="AF100" s="98"/>
      <c r="AG100" s="98"/>
      <c r="AH100" s="98"/>
      <c r="AI100" s="98"/>
      <c r="AJ100" s="98"/>
      <c r="AK100" s="98"/>
      <c r="AL100" s="98"/>
      <c r="AM100" s="98"/>
      <c r="AN100" s="98"/>
      <c r="AO100" s="98"/>
      <c r="AP100" s="98"/>
      <c r="AQ100" s="98"/>
      <c r="AR100" s="98"/>
      <c r="AS100" s="98"/>
      <c r="AT100" s="98"/>
      <c r="AU100" s="98"/>
      <c r="AV100" s="98"/>
      <c r="AW100" s="98"/>
      <c r="AX100" s="98"/>
      <c r="AY100" s="98"/>
      <c r="AZ100" s="98"/>
    </row>
    <row r="101" spans="1:52" x14ac:dyDescent="0.2">
      <c r="A101" s="121">
        <f t="shared" si="5"/>
        <v>44287</v>
      </c>
      <c r="B101" s="121" t="str">
        <f t="shared" si="4"/>
        <v/>
      </c>
      <c r="C101" s="103"/>
      <c r="D101" s="103"/>
      <c r="E101" s="103"/>
      <c r="F101" s="103"/>
      <c r="G101" s="103"/>
      <c r="H101" s="103"/>
      <c r="I101" s="99" t="str">
        <f t="shared" si="3"/>
        <v/>
      </c>
      <c r="J101" s="98"/>
      <c r="K101" s="98"/>
      <c r="L101" s="98"/>
      <c r="M101" s="98"/>
      <c r="N101" s="98"/>
      <c r="O101" s="98"/>
      <c r="P101" s="98"/>
      <c r="Q101" s="98"/>
      <c r="R101" s="98"/>
      <c r="S101" s="98"/>
      <c r="T101" s="98"/>
      <c r="U101" s="98"/>
      <c r="V101" s="98"/>
      <c r="W101" s="98"/>
      <c r="X101" s="98"/>
      <c r="Y101" s="98"/>
      <c r="Z101" s="98"/>
      <c r="AA101" s="98"/>
      <c r="AB101" s="98"/>
      <c r="AC101" s="98"/>
      <c r="AD101" s="98"/>
      <c r="AE101" s="98"/>
      <c r="AF101" s="98"/>
      <c r="AG101" s="98"/>
      <c r="AH101" s="98"/>
      <c r="AI101" s="98"/>
      <c r="AJ101" s="98"/>
      <c r="AK101" s="98"/>
      <c r="AL101" s="98"/>
      <c r="AM101" s="98"/>
      <c r="AN101" s="98"/>
      <c r="AO101" s="98"/>
      <c r="AP101" s="98"/>
      <c r="AQ101" s="98"/>
      <c r="AR101" s="98"/>
      <c r="AS101" s="98"/>
      <c r="AT101" s="98"/>
      <c r="AU101" s="98"/>
      <c r="AV101" s="98"/>
      <c r="AW101" s="98"/>
      <c r="AX101" s="98"/>
      <c r="AY101" s="98"/>
      <c r="AZ101" s="98"/>
    </row>
    <row r="102" spans="1:52" x14ac:dyDescent="0.2">
      <c r="A102" s="121">
        <f t="shared" si="5"/>
        <v>44288</v>
      </c>
      <c r="B102" s="121" t="str">
        <f t="shared" si="4"/>
        <v/>
      </c>
      <c r="C102" s="103"/>
      <c r="D102" s="103"/>
      <c r="E102" s="103"/>
      <c r="F102" s="103"/>
      <c r="G102" s="103"/>
      <c r="H102" s="103"/>
      <c r="I102" s="99" t="str">
        <f t="shared" si="3"/>
        <v/>
      </c>
      <c r="J102" s="98"/>
      <c r="K102" s="98"/>
      <c r="L102" s="98"/>
      <c r="M102" s="98"/>
      <c r="N102" s="98"/>
      <c r="O102" s="98"/>
      <c r="P102" s="98"/>
      <c r="Q102" s="98"/>
      <c r="R102" s="98"/>
      <c r="S102" s="98"/>
      <c r="T102" s="98"/>
      <c r="U102" s="98"/>
      <c r="V102" s="98"/>
      <c r="W102" s="98"/>
      <c r="X102" s="98"/>
      <c r="Y102" s="98"/>
      <c r="Z102" s="98"/>
      <c r="AA102" s="98"/>
      <c r="AB102" s="98"/>
      <c r="AC102" s="98"/>
      <c r="AD102" s="98"/>
      <c r="AE102" s="98"/>
      <c r="AF102" s="98"/>
      <c r="AG102" s="98"/>
      <c r="AH102" s="98"/>
      <c r="AI102" s="98"/>
      <c r="AJ102" s="98"/>
      <c r="AK102" s="98"/>
      <c r="AL102" s="98"/>
      <c r="AM102" s="98"/>
      <c r="AN102" s="98"/>
      <c r="AO102" s="98"/>
      <c r="AP102" s="98"/>
      <c r="AQ102" s="98"/>
      <c r="AR102" s="98"/>
      <c r="AS102" s="98"/>
      <c r="AT102" s="98"/>
      <c r="AU102" s="98"/>
      <c r="AV102" s="98"/>
      <c r="AW102" s="98"/>
      <c r="AX102" s="98"/>
      <c r="AY102" s="98"/>
      <c r="AZ102" s="98"/>
    </row>
    <row r="103" spans="1:52" x14ac:dyDescent="0.2">
      <c r="A103" s="121">
        <f t="shared" si="5"/>
        <v>44289</v>
      </c>
      <c r="B103" s="121" t="str">
        <f t="shared" si="4"/>
        <v/>
      </c>
      <c r="C103" s="103"/>
      <c r="D103" s="103"/>
      <c r="E103" s="103"/>
      <c r="F103" s="103"/>
      <c r="G103" s="103"/>
      <c r="H103" s="103"/>
      <c r="I103" s="99" t="str">
        <f t="shared" si="3"/>
        <v/>
      </c>
      <c r="J103" s="98"/>
      <c r="K103" s="98"/>
      <c r="L103" s="98"/>
      <c r="M103" s="98"/>
      <c r="N103" s="98"/>
      <c r="O103" s="98"/>
      <c r="P103" s="98"/>
      <c r="Q103" s="98"/>
      <c r="R103" s="98"/>
      <c r="S103" s="98"/>
      <c r="T103" s="98"/>
      <c r="U103" s="98"/>
      <c r="V103" s="98"/>
      <c r="W103" s="98"/>
      <c r="X103" s="98"/>
      <c r="Y103" s="98"/>
      <c r="Z103" s="98"/>
      <c r="AA103" s="98"/>
      <c r="AB103" s="98"/>
      <c r="AC103" s="98"/>
      <c r="AD103" s="98"/>
      <c r="AE103" s="98"/>
      <c r="AF103" s="98"/>
      <c r="AG103" s="98"/>
      <c r="AH103" s="98"/>
      <c r="AI103" s="98"/>
      <c r="AJ103" s="98"/>
      <c r="AK103" s="98"/>
      <c r="AL103" s="98"/>
      <c r="AM103" s="98"/>
      <c r="AN103" s="98"/>
      <c r="AO103" s="98"/>
      <c r="AP103" s="98"/>
      <c r="AQ103" s="98"/>
      <c r="AR103" s="98"/>
      <c r="AS103" s="98"/>
      <c r="AT103" s="98"/>
      <c r="AU103" s="98"/>
      <c r="AV103" s="98"/>
      <c r="AW103" s="98"/>
      <c r="AX103" s="98"/>
      <c r="AY103" s="98"/>
      <c r="AZ103" s="98"/>
    </row>
    <row r="104" spans="1:52" x14ac:dyDescent="0.2">
      <c r="A104" s="121">
        <f t="shared" si="5"/>
        <v>44290</v>
      </c>
      <c r="B104" s="121" t="str">
        <f t="shared" si="4"/>
        <v/>
      </c>
      <c r="C104" s="103"/>
      <c r="D104" s="103"/>
      <c r="E104" s="103"/>
      <c r="F104" s="103"/>
      <c r="G104" s="103"/>
      <c r="H104" s="103"/>
      <c r="I104" s="99" t="str">
        <f t="shared" si="3"/>
        <v/>
      </c>
      <c r="J104" s="98"/>
      <c r="K104" s="98"/>
      <c r="L104" s="98"/>
      <c r="M104" s="98"/>
      <c r="N104" s="98"/>
      <c r="O104" s="98"/>
      <c r="P104" s="98"/>
      <c r="Q104" s="98"/>
      <c r="R104" s="98"/>
      <c r="S104" s="98"/>
      <c r="T104" s="98"/>
      <c r="U104" s="98"/>
      <c r="V104" s="98"/>
      <c r="W104" s="98"/>
      <c r="X104" s="98"/>
      <c r="Y104" s="98"/>
      <c r="Z104" s="98"/>
      <c r="AA104" s="98"/>
      <c r="AB104" s="98"/>
      <c r="AC104" s="98"/>
      <c r="AD104" s="98"/>
      <c r="AE104" s="98"/>
      <c r="AF104" s="98"/>
      <c r="AG104" s="98"/>
      <c r="AH104" s="98"/>
      <c r="AI104" s="98"/>
      <c r="AJ104" s="98"/>
      <c r="AK104" s="98"/>
      <c r="AL104" s="98"/>
      <c r="AM104" s="98"/>
      <c r="AN104" s="98"/>
      <c r="AO104" s="98"/>
      <c r="AP104" s="98"/>
      <c r="AQ104" s="98"/>
      <c r="AR104" s="98"/>
      <c r="AS104" s="98"/>
      <c r="AT104" s="98"/>
      <c r="AU104" s="98"/>
      <c r="AV104" s="98"/>
      <c r="AW104" s="98"/>
      <c r="AX104" s="98"/>
      <c r="AY104" s="98"/>
      <c r="AZ104" s="98"/>
    </row>
    <row r="105" spans="1:52" x14ac:dyDescent="0.2">
      <c r="A105" s="121">
        <f t="shared" si="5"/>
        <v>44291</v>
      </c>
      <c r="B105" s="121" t="str">
        <f t="shared" si="4"/>
        <v/>
      </c>
      <c r="C105" s="103"/>
      <c r="D105" s="103"/>
      <c r="E105" s="103"/>
      <c r="F105" s="103"/>
      <c r="G105" s="103"/>
      <c r="H105" s="103"/>
      <c r="I105" s="99" t="str">
        <f t="shared" si="3"/>
        <v/>
      </c>
      <c r="J105" s="98"/>
      <c r="K105" s="98"/>
      <c r="L105" s="98"/>
      <c r="M105" s="98"/>
      <c r="N105" s="98"/>
      <c r="O105" s="98"/>
      <c r="P105" s="98"/>
      <c r="Q105" s="98"/>
      <c r="R105" s="98"/>
      <c r="S105" s="98"/>
      <c r="T105" s="98"/>
      <c r="U105" s="98"/>
      <c r="V105" s="98"/>
      <c r="W105" s="98"/>
      <c r="X105" s="98"/>
      <c r="Y105" s="98"/>
      <c r="Z105" s="98"/>
      <c r="AA105" s="98"/>
      <c r="AB105" s="98"/>
      <c r="AC105" s="98"/>
      <c r="AD105" s="98"/>
      <c r="AE105" s="98"/>
      <c r="AF105" s="98"/>
      <c r="AG105" s="98"/>
      <c r="AH105" s="98"/>
      <c r="AI105" s="98"/>
      <c r="AJ105" s="98"/>
      <c r="AK105" s="98"/>
      <c r="AL105" s="98"/>
      <c r="AM105" s="98"/>
      <c r="AN105" s="98"/>
      <c r="AO105" s="98"/>
      <c r="AP105" s="98"/>
      <c r="AQ105" s="98"/>
      <c r="AR105" s="98"/>
      <c r="AS105" s="98"/>
      <c r="AT105" s="98"/>
      <c r="AU105" s="98"/>
      <c r="AV105" s="98"/>
      <c r="AW105" s="98"/>
      <c r="AX105" s="98"/>
      <c r="AY105" s="98"/>
      <c r="AZ105" s="98"/>
    </row>
    <row r="106" spans="1:52" x14ac:dyDescent="0.2">
      <c r="A106" s="121">
        <f t="shared" si="5"/>
        <v>44292</v>
      </c>
      <c r="B106" s="121" t="str">
        <f t="shared" si="4"/>
        <v/>
      </c>
      <c r="C106" s="103"/>
      <c r="D106" s="103"/>
      <c r="E106" s="103"/>
      <c r="F106" s="103"/>
      <c r="G106" s="103"/>
      <c r="H106" s="103"/>
      <c r="I106" s="99" t="str">
        <f t="shared" si="3"/>
        <v/>
      </c>
      <c r="J106" s="98"/>
      <c r="K106" s="98"/>
      <c r="L106" s="98"/>
      <c r="M106" s="98"/>
      <c r="N106" s="98"/>
      <c r="O106" s="98"/>
      <c r="P106" s="98"/>
      <c r="Q106" s="98"/>
      <c r="R106" s="98"/>
      <c r="S106" s="98"/>
      <c r="T106" s="98"/>
      <c r="U106" s="98"/>
      <c r="V106" s="98"/>
      <c r="W106" s="98"/>
      <c r="X106" s="98"/>
      <c r="Y106" s="98"/>
      <c r="Z106" s="98"/>
      <c r="AA106" s="98"/>
      <c r="AB106" s="98"/>
      <c r="AC106" s="98"/>
      <c r="AD106" s="98"/>
      <c r="AE106" s="98"/>
      <c r="AF106" s="98"/>
      <c r="AG106" s="98"/>
      <c r="AH106" s="98"/>
      <c r="AI106" s="98"/>
      <c r="AJ106" s="98"/>
      <c r="AK106" s="98"/>
      <c r="AL106" s="98"/>
      <c r="AM106" s="98"/>
      <c r="AN106" s="98"/>
      <c r="AO106" s="98"/>
      <c r="AP106" s="98"/>
      <c r="AQ106" s="98"/>
      <c r="AR106" s="98"/>
      <c r="AS106" s="98"/>
      <c r="AT106" s="98"/>
      <c r="AU106" s="98"/>
      <c r="AV106" s="98"/>
      <c r="AW106" s="98"/>
      <c r="AX106" s="98"/>
      <c r="AY106" s="98"/>
      <c r="AZ106" s="98"/>
    </row>
    <row r="107" spans="1:52" x14ac:dyDescent="0.2">
      <c r="A107" s="121">
        <f t="shared" si="5"/>
        <v>44293</v>
      </c>
      <c r="B107" s="121" t="str">
        <f t="shared" si="4"/>
        <v>Mittwoch</v>
      </c>
      <c r="C107" s="103"/>
      <c r="D107" s="103"/>
      <c r="E107" s="103"/>
      <c r="F107" s="103"/>
      <c r="G107" s="103"/>
      <c r="H107" s="103"/>
      <c r="I107" s="99" t="str">
        <f t="shared" si="3"/>
        <v/>
      </c>
      <c r="J107" s="98"/>
      <c r="K107" s="98"/>
      <c r="L107" s="98"/>
      <c r="M107" s="98"/>
      <c r="N107" s="98"/>
      <c r="O107" s="98"/>
      <c r="P107" s="98"/>
      <c r="Q107" s="98"/>
      <c r="R107" s="98"/>
      <c r="S107" s="98"/>
      <c r="T107" s="98"/>
      <c r="U107" s="98"/>
      <c r="V107" s="98"/>
      <c r="W107" s="98"/>
      <c r="X107" s="98"/>
      <c r="Y107" s="98"/>
      <c r="Z107" s="98"/>
      <c r="AA107" s="98"/>
      <c r="AB107" s="98"/>
      <c r="AC107" s="98"/>
      <c r="AD107" s="98"/>
      <c r="AE107" s="98"/>
      <c r="AF107" s="98"/>
      <c r="AG107" s="98"/>
      <c r="AH107" s="98"/>
      <c r="AI107" s="98"/>
      <c r="AJ107" s="98"/>
      <c r="AK107" s="98"/>
      <c r="AL107" s="98"/>
      <c r="AM107" s="98"/>
      <c r="AN107" s="98"/>
      <c r="AO107" s="98"/>
      <c r="AP107" s="98"/>
      <c r="AQ107" s="98"/>
      <c r="AR107" s="98"/>
      <c r="AS107" s="98"/>
      <c r="AT107" s="98"/>
      <c r="AU107" s="98"/>
      <c r="AV107" s="98"/>
      <c r="AW107" s="98"/>
      <c r="AX107" s="98"/>
      <c r="AY107" s="98"/>
      <c r="AZ107" s="98"/>
    </row>
    <row r="108" spans="1:52" x14ac:dyDescent="0.2">
      <c r="A108" s="121">
        <f t="shared" si="5"/>
        <v>44294</v>
      </c>
      <c r="B108" s="121" t="str">
        <f t="shared" si="4"/>
        <v/>
      </c>
      <c r="C108" s="103"/>
      <c r="D108" s="103"/>
      <c r="E108" s="103"/>
      <c r="F108" s="103"/>
      <c r="G108" s="103"/>
      <c r="H108" s="103"/>
      <c r="I108" s="99" t="str">
        <f t="shared" si="3"/>
        <v/>
      </c>
      <c r="J108" s="98"/>
      <c r="K108" s="98"/>
      <c r="L108" s="98"/>
      <c r="M108" s="98"/>
      <c r="N108" s="98"/>
      <c r="O108" s="98"/>
      <c r="P108" s="98"/>
      <c r="Q108" s="98"/>
      <c r="R108" s="98"/>
      <c r="S108" s="98"/>
      <c r="T108" s="98"/>
      <c r="U108" s="98"/>
      <c r="V108" s="98"/>
      <c r="W108" s="98"/>
      <c r="X108" s="98"/>
      <c r="Y108" s="98"/>
      <c r="Z108" s="98"/>
      <c r="AA108" s="98"/>
      <c r="AB108" s="98"/>
      <c r="AC108" s="98"/>
      <c r="AD108" s="98"/>
      <c r="AE108" s="98"/>
      <c r="AF108" s="98"/>
      <c r="AG108" s="98"/>
      <c r="AH108" s="98"/>
      <c r="AI108" s="98"/>
      <c r="AJ108" s="98"/>
      <c r="AK108" s="98"/>
      <c r="AL108" s="98"/>
      <c r="AM108" s="98"/>
      <c r="AN108" s="98"/>
      <c r="AO108" s="98"/>
      <c r="AP108" s="98"/>
      <c r="AQ108" s="98"/>
      <c r="AR108" s="98"/>
      <c r="AS108" s="98"/>
      <c r="AT108" s="98"/>
      <c r="AU108" s="98"/>
      <c r="AV108" s="98"/>
      <c r="AW108" s="98"/>
      <c r="AX108" s="98"/>
      <c r="AY108" s="98"/>
      <c r="AZ108" s="98"/>
    </row>
    <row r="109" spans="1:52" x14ac:dyDescent="0.2">
      <c r="A109" s="121">
        <f t="shared" si="5"/>
        <v>44295</v>
      </c>
      <c r="B109" s="121" t="str">
        <f t="shared" si="4"/>
        <v/>
      </c>
      <c r="C109" s="103"/>
      <c r="D109" s="103"/>
      <c r="E109" s="103"/>
      <c r="F109" s="103"/>
      <c r="G109" s="103"/>
      <c r="H109" s="103"/>
      <c r="I109" s="99" t="str">
        <f t="shared" si="3"/>
        <v/>
      </c>
      <c r="J109" s="98"/>
      <c r="K109" s="98"/>
      <c r="L109" s="98"/>
      <c r="M109" s="98"/>
      <c r="N109" s="98"/>
      <c r="O109" s="98"/>
      <c r="P109" s="98"/>
      <c r="Q109" s="98"/>
      <c r="R109" s="98"/>
      <c r="S109" s="98"/>
      <c r="T109" s="98"/>
      <c r="U109" s="98"/>
      <c r="V109" s="98"/>
      <c r="W109" s="98"/>
      <c r="X109" s="98"/>
      <c r="Y109" s="98"/>
      <c r="Z109" s="98"/>
      <c r="AA109" s="98"/>
      <c r="AB109" s="98"/>
      <c r="AC109" s="98"/>
      <c r="AD109" s="98"/>
      <c r="AE109" s="98"/>
      <c r="AF109" s="98"/>
      <c r="AG109" s="98"/>
      <c r="AH109" s="98"/>
      <c r="AI109" s="98"/>
      <c r="AJ109" s="98"/>
      <c r="AK109" s="98"/>
      <c r="AL109" s="98"/>
      <c r="AM109" s="98"/>
      <c r="AN109" s="98"/>
      <c r="AO109" s="98"/>
      <c r="AP109" s="98"/>
      <c r="AQ109" s="98"/>
      <c r="AR109" s="98"/>
      <c r="AS109" s="98"/>
      <c r="AT109" s="98"/>
      <c r="AU109" s="98"/>
      <c r="AV109" s="98"/>
      <c r="AW109" s="98"/>
      <c r="AX109" s="98"/>
      <c r="AY109" s="98"/>
      <c r="AZ109" s="98"/>
    </row>
    <row r="110" spans="1:52" x14ac:dyDescent="0.2">
      <c r="A110" s="121">
        <f t="shared" si="5"/>
        <v>44296</v>
      </c>
      <c r="B110" s="121" t="str">
        <f t="shared" si="4"/>
        <v/>
      </c>
      <c r="C110" s="103"/>
      <c r="D110" s="103"/>
      <c r="E110" s="103"/>
      <c r="F110" s="103"/>
      <c r="G110" s="103"/>
      <c r="H110" s="103"/>
      <c r="I110" s="99" t="str">
        <f t="shared" si="3"/>
        <v/>
      </c>
      <c r="J110" s="98"/>
      <c r="K110" s="98"/>
      <c r="L110" s="98"/>
      <c r="M110" s="98"/>
      <c r="N110" s="98"/>
      <c r="O110" s="98"/>
      <c r="P110" s="98"/>
      <c r="Q110" s="98"/>
      <c r="R110" s="98"/>
      <c r="S110" s="98"/>
      <c r="T110" s="98"/>
      <c r="U110" s="98"/>
      <c r="V110" s="98"/>
      <c r="W110" s="98"/>
      <c r="X110" s="98"/>
      <c r="Y110" s="98"/>
      <c r="Z110" s="98"/>
      <c r="AA110" s="98"/>
      <c r="AB110" s="98"/>
      <c r="AC110" s="98"/>
      <c r="AD110" s="98"/>
      <c r="AE110" s="98"/>
      <c r="AF110" s="98"/>
      <c r="AG110" s="98"/>
      <c r="AH110" s="98"/>
      <c r="AI110" s="98"/>
      <c r="AJ110" s="98"/>
      <c r="AK110" s="98"/>
      <c r="AL110" s="98"/>
      <c r="AM110" s="98"/>
      <c r="AN110" s="98"/>
      <c r="AO110" s="98"/>
      <c r="AP110" s="98"/>
      <c r="AQ110" s="98"/>
      <c r="AR110" s="98"/>
      <c r="AS110" s="98"/>
      <c r="AT110" s="98"/>
      <c r="AU110" s="98"/>
      <c r="AV110" s="98"/>
      <c r="AW110" s="98"/>
      <c r="AX110" s="98"/>
      <c r="AY110" s="98"/>
      <c r="AZ110" s="98"/>
    </row>
    <row r="111" spans="1:52" x14ac:dyDescent="0.2">
      <c r="A111" s="121">
        <f t="shared" si="5"/>
        <v>44297</v>
      </c>
      <c r="B111" s="121" t="str">
        <f t="shared" si="4"/>
        <v/>
      </c>
      <c r="C111" s="103"/>
      <c r="D111" s="103"/>
      <c r="E111" s="103"/>
      <c r="F111" s="103"/>
      <c r="G111" s="103"/>
      <c r="H111" s="103"/>
      <c r="I111" s="99" t="str">
        <f t="shared" si="3"/>
        <v/>
      </c>
      <c r="J111" s="98"/>
      <c r="K111" s="98"/>
      <c r="L111" s="98"/>
      <c r="M111" s="98"/>
      <c r="N111" s="98"/>
      <c r="O111" s="98"/>
      <c r="P111" s="98"/>
      <c r="Q111" s="98"/>
      <c r="R111" s="98"/>
      <c r="S111" s="98"/>
      <c r="T111" s="98"/>
      <c r="U111" s="98"/>
      <c r="V111" s="98"/>
      <c r="W111" s="98"/>
      <c r="X111" s="98"/>
      <c r="Y111" s="98"/>
      <c r="Z111" s="98"/>
      <c r="AA111" s="98"/>
      <c r="AB111" s="98"/>
      <c r="AC111" s="98"/>
      <c r="AD111" s="98"/>
      <c r="AE111" s="98"/>
      <c r="AF111" s="98"/>
      <c r="AG111" s="98"/>
      <c r="AH111" s="98"/>
      <c r="AI111" s="98"/>
      <c r="AJ111" s="98"/>
      <c r="AK111" s="98"/>
      <c r="AL111" s="98"/>
      <c r="AM111" s="98"/>
      <c r="AN111" s="98"/>
      <c r="AO111" s="98"/>
      <c r="AP111" s="98"/>
      <c r="AQ111" s="98"/>
      <c r="AR111" s="98"/>
      <c r="AS111" s="98"/>
      <c r="AT111" s="98"/>
      <c r="AU111" s="98"/>
      <c r="AV111" s="98"/>
      <c r="AW111" s="98"/>
      <c r="AX111" s="98"/>
      <c r="AY111" s="98"/>
      <c r="AZ111" s="98"/>
    </row>
    <row r="112" spans="1:52" x14ac:dyDescent="0.2">
      <c r="A112" s="121">
        <f t="shared" si="5"/>
        <v>44298</v>
      </c>
      <c r="B112" s="121" t="str">
        <f t="shared" si="4"/>
        <v/>
      </c>
      <c r="C112" s="103"/>
      <c r="D112" s="103"/>
      <c r="E112" s="103"/>
      <c r="F112" s="103"/>
      <c r="G112" s="103"/>
      <c r="H112" s="103"/>
      <c r="I112" s="99" t="str">
        <f t="shared" si="3"/>
        <v/>
      </c>
      <c r="J112" s="98"/>
      <c r="K112" s="98"/>
      <c r="L112" s="98"/>
      <c r="M112" s="98"/>
      <c r="N112" s="98"/>
      <c r="O112" s="98"/>
      <c r="P112" s="98"/>
      <c r="Q112" s="98"/>
      <c r="R112" s="98"/>
      <c r="S112" s="98"/>
      <c r="T112" s="98"/>
      <c r="U112" s="98"/>
      <c r="V112" s="98"/>
      <c r="W112" s="98"/>
      <c r="X112" s="98"/>
      <c r="Y112" s="98"/>
      <c r="Z112" s="98"/>
      <c r="AA112" s="98"/>
      <c r="AB112" s="98"/>
      <c r="AC112" s="98"/>
      <c r="AD112" s="98"/>
      <c r="AE112" s="98"/>
      <c r="AF112" s="98"/>
      <c r="AG112" s="98"/>
      <c r="AH112" s="98"/>
      <c r="AI112" s="98"/>
      <c r="AJ112" s="98"/>
      <c r="AK112" s="98"/>
      <c r="AL112" s="98"/>
      <c r="AM112" s="98"/>
      <c r="AN112" s="98"/>
      <c r="AO112" s="98"/>
      <c r="AP112" s="98"/>
      <c r="AQ112" s="98"/>
      <c r="AR112" s="98"/>
      <c r="AS112" s="98"/>
      <c r="AT112" s="98"/>
      <c r="AU112" s="98"/>
      <c r="AV112" s="98"/>
      <c r="AW112" s="98"/>
      <c r="AX112" s="98"/>
      <c r="AY112" s="98"/>
      <c r="AZ112" s="98"/>
    </row>
    <row r="113" spans="1:52" x14ac:dyDescent="0.2">
      <c r="A113" s="121">
        <f t="shared" si="5"/>
        <v>44299</v>
      </c>
      <c r="B113" s="121" t="str">
        <f t="shared" si="4"/>
        <v/>
      </c>
      <c r="C113" s="103"/>
      <c r="D113" s="103"/>
      <c r="E113" s="103"/>
      <c r="F113" s="103"/>
      <c r="G113" s="103"/>
      <c r="H113" s="103"/>
      <c r="I113" s="99" t="str">
        <f t="shared" si="3"/>
        <v/>
      </c>
      <c r="J113" s="98"/>
      <c r="K113" s="98"/>
      <c r="L113" s="98"/>
      <c r="M113" s="98"/>
      <c r="N113" s="98"/>
      <c r="O113" s="98"/>
      <c r="P113" s="98"/>
      <c r="Q113" s="98"/>
      <c r="R113" s="98"/>
      <c r="S113" s="98"/>
      <c r="T113" s="98"/>
      <c r="U113" s="98"/>
      <c r="V113" s="98"/>
      <c r="W113" s="98"/>
      <c r="X113" s="98"/>
      <c r="Y113" s="98"/>
      <c r="Z113" s="98"/>
      <c r="AA113" s="98"/>
      <c r="AB113" s="98"/>
      <c r="AC113" s="98"/>
      <c r="AD113" s="98"/>
      <c r="AE113" s="98"/>
      <c r="AF113" s="98"/>
      <c r="AG113" s="98"/>
      <c r="AH113" s="98"/>
      <c r="AI113" s="98"/>
      <c r="AJ113" s="98"/>
      <c r="AK113" s="98"/>
      <c r="AL113" s="98"/>
      <c r="AM113" s="98"/>
      <c r="AN113" s="98"/>
      <c r="AO113" s="98"/>
      <c r="AP113" s="98"/>
      <c r="AQ113" s="98"/>
      <c r="AR113" s="98"/>
      <c r="AS113" s="98"/>
      <c r="AT113" s="98"/>
      <c r="AU113" s="98"/>
      <c r="AV113" s="98"/>
      <c r="AW113" s="98"/>
      <c r="AX113" s="98"/>
      <c r="AY113" s="98"/>
      <c r="AZ113" s="98"/>
    </row>
    <row r="114" spans="1:52" x14ac:dyDescent="0.2">
      <c r="A114" s="121">
        <f t="shared" si="5"/>
        <v>44300</v>
      </c>
      <c r="B114" s="121" t="str">
        <f t="shared" si="4"/>
        <v>Mittwoch</v>
      </c>
      <c r="C114" s="103"/>
      <c r="D114" s="103"/>
      <c r="E114" s="103"/>
      <c r="F114" s="103"/>
      <c r="G114" s="103"/>
      <c r="H114" s="103"/>
      <c r="I114" s="99" t="str">
        <f t="shared" si="3"/>
        <v/>
      </c>
      <c r="J114" s="98"/>
      <c r="K114" s="98"/>
      <c r="L114" s="98"/>
      <c r="M114" s="98"/>
      <c r="N114" s="98"/>
      <c r="O114" s="98"/>
      <c r="P114" s="98"/>
      <c r="Q114" s="98"/>
      <c r="R114" s="98"/>
      <c r="S114" s="98"/>
      <c r="T114" s="98"/>
      <c r="U114" s="98"/>
      <c r="V114" s="98"/>
      <c r="W114" s="98"/>
      <c r="X114" s="98"/>
      <c r="Y114" s="98"/>
      <c r="Z114" s="98"/>
      <c r="AA114" s="98"/>
      <c r="AB114" s="98"/>
      <c r="AC114" s="98"/>
      <c r="AD114" s="98"/>
      <c r="AE114" s="98"/>
      <c r="AF114" s="98"/>
      <c r="AG114" s="98"/>
      <c r="AH114" s="98"/>
      <c r="AI114" s="98"/>
      <c r="AJ114" s="98"/>
      <c r="AK114" s="98"/>
      <c r="AL114" s="98"/>
      <c r="AM114" s="98"/>
      <c r="AN114" s="98"/>
      <c r="AO114" s="98"/>
      <c r="AP114" s="98"/>
      <c r="AQ114" s="98"/>
      <c r="AR114" s="98"/>
      <c r="AS114" s="98"/>
      <c r="AT114" s="98"/>
      <c r="AU114" s="98"/>
      <c r="AV114" s="98"/>
      <c r="AW114" s="98"/>
      <c r="AX114" s="98"/>
      <c r="AY114" s="98"/>
      <c r="AZ114" s="98"/>
    </row>
    <row r="115" spans="1:52" x14ac:dyDescent="0.2">
      <c r="A115" s="121">
        <f t="shared" si="5"/>
        <v>44301</v>
      </c>
      <c r="B115" s="121" t="str">
        <f t="shared" si="4"/>
        <v/>
      </c>
      <c r="C115" s="103"/>
      <c r="D115" s="103"/>
      <c r="E115" s="103"/>
      <c r="F115" s="103"/>
      <c r="G115" s="103"/>
      <c r="H115" s="103"/>
      <c r="I115" s="99" t="str">
        <f t="shared" si="3"/>
        <v/>
      </c>
      <c r="J115" s="98"/>
      <c r="K115" s="98"/>
      <c r="L115" s="98"/>
      <c r="M115" s="98"/>
      <c r="N115" s="98"/>
      <c r="O115" s="98"/>
      <c r="P115" s="98"/>
      <c r="Q115" s="98"/>
      <c r="R115" s="98"/>
      <c r="S115" s="98"/>
      <c r="T115" s="98"/>
      <c r="U115" s="98"/>
      <c r="V115" s="98"/>
      <c r="W115" s="98"/>
      <c r="X115" s="98"/>
      <c r="Y115" s="98"/>
      <c r="Z115" s="98"/>
      <c r="AA115" s="98"/>
      <c r="AB115" s="98"/>
      <c r="AC115" s="98"/>
      <c r="AD115" s="98"/>
      <c r="AE115" s="98"/>
      <c r="AF115" s="98"/>
      <c r="AG115" s="98"/>
      <c r="AH115" s="98"/>
      <c r="AI115" s="98"/>
      <c r="AJ115" s="98"/>
      <c r="AK115" s="98"/>
      <c r="AL115" s="98"/>
      <c r="AM115" s="98"/>
      <c r="AN115" s="98"/>
      <c r="AO115" s="98"/>
      <c r="AP115" s="98"/>
      <c r="AQ115" s="98"/>
      <c r="AR115" s="98"/>
      <c r="AS115" s="98"/>
      <c r="AT115" s="98"/>
      <c r="AU115" s="98"/>
      <c r="AV115" s="98"/>
      <c r="AW115" s="98"/>
      <c r="AX115" s="98"/>
      <c r="AY115" s="98"/>
      <c r="AZ115" s="98"/>
    </row>
    <row r="116" spans="1:52" x14ac:dyDescent="0.2">
      <c r="A116" s="121">
        <f t="shared" si="5"/>
        <v>44302</v>
      </c>
      <c r="B116" s="121" t="str">
        <f t="shared" si="4"/>
        <v/>
      </c>
      <c r="C116" s="103"/>
      <c r="D116" s="103"/>
      <c r="E116" s="103"/>
      <c r="F116" s="103"/>
      <c r="G116" s="103"/>
      <c r="H116" s="103"/>
      <c r="I116" s="99" t="str">
        <f t="shared" si="3"/>
        <v/>
      </c>
      <c r="J116" s="98"/>
      <c r="K116" s="98"/>
      <c r="L116" s="98"/>
      <c r="M116" s="98"/>
      <c r="N116" s="98"/>
      <c r="O116" s="98"/>
      <c r="P116" s="98"/>
      <c r="Q116" s="98"/>
      <c r="R116" s="98"/>
      <c r="S116" s="98"/>
      <c r="T116" s="98"/>
      <c r="U116" s="98"/>
      <c r="V116" s="98"/>
      <c r="W116" s="98"/>
      <c r="X116" s="98"/>
      <c r="Y116" s="98"/>
      <c r="Z116" s="98"/>
      <c r="AA116" s="98"/>
      <c r="AB116" s="98"/>
      <c r="AC116" s="98"/>
      <c r="AD116" s="98"/>
      <c r="AE116" s="98"/>
      <c r="AF116" s="98"/>
      <c r="AG116" s="98"/>
      <c r="AH116" s="98"/>
      <c r="AI116" s="98"/>
      <c r="AJ116" s="98"/>
      <c r="AK116" s="98"/>
      <c r="AL116" s="98"/>
      <c r="AM116" s="98"/>
      <c r="AN116" s="98"/>
      <c r="AO116" s="98"/>
      <c r="AP116" s="98"/>
      <c r="AQ116" s="98"/>
      <c r="AR116" s="98"/>
      <c r="AS116" s="98"/>
      <c r="AT116" s="98"/>
      <c r="AU116" s="98"/>
      <c r="AV116" s="98"/>
      <c r="AW116" s="98"/>
      <c r="AX116" s="98"/>
      <c r="AY116" s="98"/>
      <c r="AZ116" s="98"/>
    </row>
    <row r="117" spans="1:52" x14ac:dyDescent="0.2">
      <c r="A117" s="121">
        <f t="shared" si="5"/>
        <v>44303</v>
      </c>
      <c r="B117" s="121" t="str">
        <f t="shared" si="4"/>
        <v/>
      </c>
      <c r="C117" s="103"/>
      <c r="D117" s="103"/>
      <c r="E117" s="103"/>
      <c r="F117" s="103"/>
      <c r="G117" s="103"/>
      <c r="H117" s="103"/>
      <c r="I117" s="99" t="str">
        <f t="shared" si="3"/>
        <v/>
      </c>
      <c r="J117" s="98"/>
      <c r="K117" s="98"/>
      <c r="L117" s="98"/>
      <c r="M117" s="98"/>
      <c r="N117" s="98"/>
      <c r="O117" s="98"/>
      <c r="P117" s="98"/>
      <c r="Q117" s="98"/>
      <c r="R117" s="98"/>
      <c r="S117" s="98"/>
      <c r="T117" s="98"/>
      <c r="U117" s="98"/>
      <c r="V117" s="98"/>
      <c r="W117" s="98"/>
      <c r="X117" s="98"/>
      <c r="Y117" s="98"/>
      <c r="Z117" s="98"/>
      <c r="AA117" s="98"/>
      <c r="AB117" s="98"/>
      <c r="AC117" s="98"/>
      <c r="AD117" s="98"/>
      <c r="AE117" s="98"/>
      <c r="AF117" s="98"/>
      <c r="AG117" s="98"/>
      <c r="AH117" s="98"/>
      <c r="AI117" s="98"/>
      <c r="AJ117" s="98"/>
      <c r="AK117" s="98"/>
      <c r="AL117" s="98"/>
      <c r="AM117" s="98"/>
      <c r="AN117" s="98"/>
      <c r="AO117" s="98"/>
      <c r="AP117" s="98"/>
      <c r="AQ117" s="98"/>
      <c r="AR117" s="98"/>
      <c r="AS117" s="98"/>
      <c r="AT117" s="98"/>
      <c r="AU117" s="98"/>
      <c r="AV117" s="98"/>
      <c r="AW117" s="98"/>
      <c r="AX117" s="98"/>
      <c r="AY117" s="98"/>
      <c r="AZ117" s="98"/>
    </row>
    <row r="118" spans="1:52" x14ac:dyDescent="0.2">
      <c r="A118" s="121">
        <f t="shared" si="5"/>
        <v>44304</v>
      </c>
      <c r="B118" s="121" t="str">
        <f t="shared" si="4"/>
        <v/>
      </c>
      <c r="C118" s="103"/>
      <c r="D118" s="103"/>
      <c r="E118" s="103"/>
      <c r="F118" s="103"/>
      <c r="G118" s="103"/>
      <c r="H118" s="103"/>
      <c r="I118" s="99" t="str">
        <f t="shared" si="3"/>
        <v/>
      </c>
      <c r="J118" s="98"/>
      <c r="K118" s="98"/>
      <c r="L118" s="98"/>
      <c r="M118" s="98"/>
      <c r="N118" s="98"/>
      <c r="O118" s="98"/>
      <c r="P118" s="98"/>
      <c r="Q118" s="98"/>
      <c r="R118" s="98"/>
      <c r="S118" s="98"/>
      <c r="T118" s="98"/>
      <c r="U118" s="98"/>
      <c r="V118" s="98"/>
      <c r="W118" s="98"/>
      <c r="X118" s="98"/>
      <c r="Y118" s="98"/>
      <c r="Z118" s="98"/>
      <c r="AA118" s="98"/>
      <c r="AB118" s="98"/>
      <c r="AC118" s="98"/>
      <c r="AD118" s="98"/>
      <c r="AE118" s="98"/>
      <c r="AF118" s="98"/>
      <c r="AG118" s="98"/>
      <c r="AH118" s="98"/>
      <c r="AI118" s="98"/>
      <c r="AJ118" s="98"/>
      <c r="AK118" s="98"/>
      <c r="AL118" s="98"/>
      <c r="AM118" s="98"/>
      <c r="AN118" s="98"/>
      <c r="AO118" s="98"/>
      <c r="AP118" s="98"/>
      <c r="AQ118" s="98"/>
      <c r="AR118" s="98"/>
      <c r="AS118" s="98"/>
      <c r="AT118" s="98"/>
      <c r="AU118" s="98"/>
      <c r="AV118" s="98"/>
      <c r="AW118" s="98"/>
      <c r="AX118" s="98"/>
      <c r="AY118" s="98"/>
      <c r="AZ118" s="98"/>
    </row>
    <row r="119" spans="1:52" x14ac:dyDescent="0.2">
      <c r="A119" s="121">
        <f t="shared" si="5"/>
        <v>44305</v>
      </c>
      <c r="B119" s="121" t="str">
        <f t="shared" si="4"/>
        <v/>
      </c>
      <c r="C119" s="103"/>
      <c r="D119" s="103"/>
      <c r="E119" s="103"/>
      <c r="F119" s="103"/>
      <c r="G119" s="103"/>
      <c r="H119" s="103"/>
      <c r="I119" s="99" t="str">
        <f t="shared" si="3"/>
        <v/>
      </c>
      <c r="J119" s="98"/>
      <c r="K119" s="98"/>
      <c r="L119" s="98"/>
      <c r="M119" s="98"/>
      <c r="N119" s="98"/>
      <c r="O119" s="98"/>
      <c r="P119" s="98"/>
      <c r="Q119" s="98"/>
      <c r="R119" s="98"/>
      <c r="S119" s="98"/>
      <c r="T119" s="98"/>
      <c r="U119" s="98"/>
      <c r="V119" s="98"/>
      <c r="W119" s="98"/>
      <c r="X119" s="98"/>
      <c r="Y119" s="98"/>
      <c r="Z119" s="98"/>
      <c r="AA119" s="98"/>
      <c r="AB119" s="98"/>
      <c r="AC119" s="98"/>
      <c r="AD119" s="98"/>
      <c r="AE119" s="98"/>
      <c r="AF119" s="98"/>
      <c r="AG119" s="98"/>
      <c r="AH119" s="98"/>
      <c r="AI119" s="98"/>
      <c r="AJ119" s="98"/>
      <c r="AK119" s="98"/>
      <c r="AL119" s="98"/>
      <c r="AM119" s="98"/>
      <c r="AN119" s="98"/>
      <c r="AO119" s="98"/>
      <c r="AP119" s="98"/>
      <c r="AQ119" s="98"/>
      <c r="AR119" s="98"/>
      <c r="AS119" s="98"/>
      <c r="AT119" s="98"/>
      <c r="AU119" s="98"/>
      <c r="AV119" s="98"/>
      <c r="AW119" s="98"/>
      <c r="AX119" s="98"/>
      <c r="AY119" s="98"/>
      <c r="AZ119" s="98"/>
    </row>
    <row r="120" spans="1:52" x14ac:dyDescent="0.2">
      <c r="A120" s="121">
        <f t="shared" si="5"/>
        <v>44306</v>
      </c>
      <c r="B120" s="121" t="str">
        <f t="shared" si="4"/>
        <v/>
      </c>
      <c r="C120" s="103"/>
      <c r="D120" s="103"/>
      <c r="E120" s="103"/>
      <c r="F120" s="103"/>
      <c r="G120" s="103"/>
      <c r="H120" s="103"/>
      <c r="I120" s="99" t="str">
        <f t="shared" si="3"/>
        <v/>
      </c>
      <c r="J120" s="98"/>
      <c r="K120" s="98"/>
      <c r="L120" s="98"/>
      <c r="M120" s="98"/>
      <c r="N120" s="98"/>
      <c r="O120" s="98"/>
      <c r="P120" s="98"/>
      <c r="Q120" s="98"/>
      <c r="R120" s="98"/>
      <c r="S120" s="98"/>
      <c r="T120" s="98"/>
      <c r="U120" s="98"/>
      <c r="V120" s="98"/>
      <c r="W120" s="98"/>
      <c r="X120" s="98"/>
      <c r="Y120" s="98"/>
      <c r="Z120" s="98"/>
      <c r="AA120" s="98"/>
      <c r="AB120" s="98"/>
      <c r="AC120" s="98"/>
      <c r="AD120" s="98"/>
      <c r="AE120" s="98"/>
      <c r="AF120" s="98"/>
      <c r="AG120" s="98"/>
      <c r="AH120" s="98"/>
      <c r="AI120" s="98"/>
      <c r="AJ120" s="98"/>
      <c r="AK120" s="98"/>
      <c r="AL120" s="98"/>
      <c r="AM120" s="98"/>
      <c r="AN120" s="98"/>
      <c r="AO120" s="98"/>
      <c r="AP120" s="98"/>
      <c r="AQ120" s="98"/>
      <c r="AR120" s="98"/>
      <c r="AS120" s="98"/>
      <c r="AT120" s="98"/>
      <c r="AU120" s="98"/>
      <c r="AV120" s="98"/>
      <c r="AW120" s="98"/>
      <c r="AX120" s="98"/>
      <c r="AY120" s="98"/>
      <c r="AZ120" s="98"/>
    </row>
    <row r="121" spans="1:52" x14ac:dyDescent="0.2">
      <c r="A121" s="121">
        <f t="shared" si="5"/>
        <v>44307</v>
      </c>
      <c r="B121" s="121" t="str">
        <f t="shared" si="4"/>
        <v>Mittwoch</v>
      </c>
      <c r="C121" s="103"/>
      <c r="D121" s="103"/>
      <c r="E121" s="103"/>
      <c r="F121" s="103"/>
      <c r="G121" s="103"/>
      <c r="H121" s="103"/>
      <c r="I121" s="99" t="str">
        <f t="shared" si="3"/>
        <v/>
      </c>
      <c r="J121" s="98"/>
      <c r="K121" s="98"/>
      <c r="L121" s="98"/>
      <c r="M121" s="98"/>
      <c r="N121" s="98"/>
      <c r="O121" s="98"/>
      <c r="P121" s="98"/>
      <c r="Q121" s="98"/>
      <c r="R121" s="98"/>
      <c r="S121" s="98"/>
      <c r="T121" s="98"/>
      <c r="U121" s="98"/>
      <c r="V121" s="98"/>
      <c r="W121" s="98"/>
      <c r="X121" s="98"/>
      <c r="Y121" s="98"/>
      <c r="Z121" s="98"/>
      <c r="AA121" s="98"/>
      <c r="AB121" s="98"/>
      <c r="AC121" s="98"/>
      <c r="AD121" s="98"/>
      <c r="AE121" s="98"/>
      <c r="AF121" s="98"/>
      <c r="AG121" s="98"/>
      <c r="AH121" s="98"/>
      <c r="AI121" s="98"/>
      <c r="AJ121" s="98"/>
      <c r="AK121" s="98"/>
      <c r="AL121" s="98"/>
      <c r="AM121" s="98"/>
      <c r="AN121" s="98"/>
      <c r="AO121" s="98"/>
      <c r="AP121" s="98"/>
      <c r="AQ121" s="98"/>
      <c r="AR121" s="98"/>
      <c r="AS121" s="98"/>
      <c r="AT121" s="98"/>
      <c r="AU121" s="98"/>
      <c r="AV121" s="98"/>
      <c r="AW121" s="98"/>
      <c r="AX121" s="98"/>
      <c r="AY121" s="98"/>
      <c r="AZ121" s="98"/>
    </row>
    <row r="122" spans="1:52" x14ac:dyDescent="0.2">
      <c r="A122" s="121">
        <f t="shared" si="5"/>
        <v>44308</v>
      </c>
      <c r="B122" s="121" t="str">
        <f t="shared" si="4"/>
        <v/>
      </c>
      <c r="C122" s="103"/>
      <c r="D122" s="103"/>
      <c r="E122" s="103"/>
      <c r="F122" s="103"/>
      <c r="G122" s="103"/>
      <c r="H122" s="103"/>
      <c r="I122" s="99" t="str">
        <f t="shared" si="3"/>
        <v/>
      </c>
      <c r="J122" s="98"/>
      <c r="K122" s="98"/>
      <c r="L122" s="98"/>
      <c r="M122" s="98"/>
      <c r="N122" s="98"/>
      <c r="O122" s="98"/>
      <c r="P122" s="98"/>
      <c r="Q122" s="98"/>
      <c r="R122" s="98"/>
      <c r="S122" s="98"/>
      <c r="T122" s="98"/>
      <c r="U122" s="98"/>
      <c r="V122" s="98"/>
      <c r="W122" s="98"/>
      <c r="X122" s="98"/>
      <c r="Y122" s="98"/>
      <c r="Z122" s="98"/>
      <c r="AA122" s="98"/>
      <c r="AB122" s="98"/>
      <c r="AC122" s="98"/>
      <c r="AD122" s="98"/>
      <c r="AE122" s="98"/>
      <c r="AF122" s="98"/>
      <c r="AG122" s="98"/>
      <c r="AH122" s="98"/>
      <c r="AI122" s="98"/>
      <c r="AJ122" s="98"/>
      <c r="AK122" s="98"/>
      <c r="AL122" s="98"/>
      <c r="AM122" s="98"/>
      <c r="AN122" s="98"/>
      <c r="AO122" s="98"/>
      <c r="AP122" s="98"/>
      <c r="AQ122" s="98"/>
      <c r="AR122" s="98"/>
      <c r="AS122" s="98"/>
      <c r="AT122" s="98"/>
      <c r="AU122" s="98"/>
      <c r="AV122" s="98"/>
      <c r="AW122" s="98"/>
      <c r="AX122" s="98"/>
      <c r="AY122" s="98"/>
      <c r="AZ122" s="98"/>
    </row>
    <row r="123" spans="1:52" x14ac:dyDescent="0.2">
      <c r="A123" s="121">
        <f t="shared" si="5"/>
        <v>44309</v>
      </c>
      <c r="B123" s="121" t="str">
        <f t="shared" si="4"/>
        <v/>
      </c>
      <c r="C123" s="103"/>
      <c r="D123" s="103"/>
      <c r="E123" s="103"/>
      <c r="F123" s="103"/>
      <c r="G123" s="103"/>
      <c r="H123" s="103"/>
      <c r="I123" s="99" t="str">
        <f t="shared" si="3"/>
        <v/>
      </c>
      <c r="J123" s="98"/>
      <c r="K123" s="98"/>
      <c r="L123" s="98"/>
      <c r="M123" s="98"/>
      <c r="N123" s="98"/>
      <c r="O123" s="98"/>
      <c r="P123" s="98"/>
      <c r="Q123" s="98"/>
      <c r="R123" s="98"/>
      <c r="S123" s="98"/>
      <c r="T123" s="98"/>
      <c r="U123" s="98"/>
      <c r="V123" s="98"/>
      <c r="W123" s="98"/>
      <c r="X123" s="98"/>
      <c r="Y123" s="98"/>
      <c r="Z123" s="98"/>
      <c r="AA123" s="98"/>
      <c r="AB123" s="98"/>
      <c r="AC123" s="98"/>
      <c r="AD123" s="98"/>
      <c r="AE123" s="98"/>
      <c r="AF123" s="98"/>
      <c r="AG123" s="98"/>
      <c r="AH123" s="98"/>
      <c r="AI123" s="98"/>
      <c r="AJ123" s="98"/>
      <c r="AK123" s="98"/>
      <c r="AL123" s="98"/>
      <c r="AM123" s="98"/>
      <c r="AN123" s="98"/>
      <c r="AO123" s="98"/>
      <c r="AP123" s="98"/>
      <c r="AQ123" s="98"/>
      <c r="AR123" s="98"/>
      <c r="AS123" s="98"/>
      <c r="AT123" s="98"/>
      <c r="AU123" s="98"/>
      <c r="AV123" s="98"/>
      <c r="AW123" s="98"/>
      <c r="AX123" s="98"/>
      <c r="AY123" s="98"/>
      <c r="AZ123" s="98"/>
    </row>
    <row r="124" spans="1:52" x14ac:dyDescent="0.2">
      <c r="A124" s="121">
        <f t="shared" si="5"/>
        <v>44310</v>
      </c>
      <c r="B124" s="121" t="str">
        <f t="shared" si="4"/>
        <v/>
      </c>
      <c r="C124" s="103"/>
      <c r="D124" s="103"/>
      <c r="E124" s="103"/>
      <c r="F124" s="103"/>
      <c r="G124" s="103"/>
      <c r="H124" s="103"/>
      <c r="I124" s="99" t="str">
        <f t="shared" si="3"/>
        <v/>
      </c>
      <c r="J124" s="98"/>
      <c r="K124" s="98"/>
      <c r="L124" s="98"/>
      <c r="M124" s="98"/>
      <c r="N124" s="98"/>
      <c r="O124" s="98"/>
      <c r="P124" s="98"/>
      <c r="Q124" s="98"/>
      <c r="R124" s="98"/>
      <c r="S124" s="98"/>
      <c r="T124" s="98"/>
      <c r="U124" s="98"/>
      <c r="V124" s="98"/>
      <c r="W124" s="98"/>
      <c r="X124" s="98"/>
      <c r="Y124" s="98"/>
      <c r="Z124" s="98"/>
      <c r="AA124" s="98"/>
      <c r="AB124" s="98"/>
      <c r="AC124" s="98"/>
      <c r="AD124" s="98"/>
      <c r="AE124" s="98"/>
      <c r="AF124" s="98"/>
      <c r="AG124" s="98"/>
      <c r="AH124" s="98"/>
      <c r="AI124" s="98"/>
      <c r="AJ124" s="98"/>
      <c r="AK124" s="98"/>
      <c r="AL124" s="98"/>
      <c r="AM124" s="98"/>
      <c r="AN124" s="98"/>
      <c r="AO124" s="98"/>
      <c r="AP124" s="98"/>
      <c r="AQ124" s="98"/>
      <c r="AR124" s="98"/>
      <c r="AS124" s="98"/>
      <c r="AT124" s="98"/>
      <c r="AU124" s="98"/>
      <c r="AV124" s="98"/>
      <c r="AW124" s="98"/>
      <c r="AX124" s="98"/>
      <c r="AY124" s="98"/>
      <c r="AZ124" s="98"/>
    </row>
    <row r="125" spans="1:52" x14ac:dyDescent="0.2">
      <c r="A125" s="121">
        <f t="shared" si="5"/>
        <v>44311</v>
      </c>
      <c r="B125" s="121" t="str">
        <f t="shared" si="4"/>
        <v/>
      </c>
      <c r="C125" s="103"/>
      <c r="D125" s="103"/>
      <c r="E125" s="103"/>
      <c r="F125" s="103"/>
      <c r="G125" s="103"/>
      <c r="H125" s="103"/>
      <c r="I125" s="99" t="str">
        <f t="shared" si="3"/>
        <v/>
      </c>
      <c r="J125" s="98"/>
      <c r="K125" s="98"/>
      <c r="L125" s="98"/>
      <c r="M125" s="98"/>
      <c r="N125" s="98"/>
      <c r="O125" s="98"/>
      <c r="P125" s="98"/>
      <c r="Q125" s="98"/>
      <c r="R125" s="98"/>
      <c r="S125" s="98"/>
      <c r="T125" s="98"/>
      <c r="U125" s="98"/>
      <c r="V125" s="98"/>
      <c r="W125" s="98"/>
      <c r="X125" s="98"/>
      <c r="Y125" s="98"/>
      <c r="Z125" s="98"/>
      <c r="AA125" s="98"/>
      <c r="AB125" s="98"/>
      <c r="AC125" s="98"/>
      <c r="AD125" s="98"/>
      <c r="AE125" s="98"/>
      <c r="AF125" s="98"/>
      <c r="AG125" s="98"/>
      <c r="AH125" s="98"/>
      <c r="AI125" s="98"/>
      <c r="AJ125" s="98"/>
      <c r="AK125" s="98"/>
      <c r="AL125" s="98"/>
      <c r="AM125" s="98"/>
      <c r="AN125" s="98"/>
      <c r="AO125" s="98"/>
      <c r="AP125" s="98"/>
      <c r="AQ125" s="98"/>
      <c r="AR125" s="98"/>
      <c r="AS125" s="98"/>
      <c r="AT125" s="98"/>
      <c r="AU125" s="98"/>
      <c r="AV125" s="98"/>
      <c r="AW125" s="98"/>
      <c r="AX125" s="98"/>
      <c r="AY125" s="98"/>
      <c r="AZ125" s="98"/>
    </row>
    <row r="126" spans="1:52" x14ac:dyDescent="0.2">
      <c r="A126" s="121">
        <f t="shared" si="5"/>
        <v>44312</v>
      </c>
      <c r="B126" s="121" t="str">
        <f t="shared" si="4"/>
        <v/>
      </c>
      <c r="C126" s="103"/>
      <c r="D126" s="103"/>
      <c r="E126" s="103"/>
      <c r="F126" s="103"/>
      <c r="G126" s="103"/>
      <c r="H126" s="103"/>
      <c r="I126" s="99" t="str">
        <f t="shared" si="3"/>
        <v/>
      </c>
      <c r="J126" s="98"/>
      <c r="K126" s="98"/>
      <c r="L126" s="98"/>
      <c r="M126" s="98"/>
      <c r="N126" s="98"/>
      <c r="O126" s="98"/>
      <c r="P126" s="98"/>
      <c r="Q126" s="98"/>
      <c r="R126" s="98"/>
      <c r="S126" s="98"/>
      <c r="T126" s="98"/>
      <c r="U126" s="98"/>
      <c r="V126" s="98"/>
      <c r="W126" s="98"/>
      <c r="X126" s="98"/>
      <c r="Y126" s="98"/>
      <c r="Z126" s="98"/>
      <c r="AA126" s="98"/>
      <c r="AB126" s="98"/>
      <c r="AC126" s="98"/>
      <c r="AD126" s="98"/>
      <c r="AE126" s="98"/>
      <c r="AF126" s="98"/>
      <c r="AG126" s="98"/>
      <c r="AH126" s="98"/>
      <c r="AI126" s="98"/>
      <c r="AJ126" s="98"/>
      <c r="AK126" s="98"/>
      <c r="AL126" s="98"/>
      <c r="AM126" s="98"/>
      <c r="AN126" s="98"/>
      <c r="AO126" s="98"/>
      <c r="AP126" s="98"/>
      <c r="AQ126" s="98"/>
      <c r="AR126" s="98"/>
      <c r="AS126" s="98"/>
      <c r="AT126" s="98"/>
      <c r="AU126" s="98"/>
      <c r="AV126" s="98"/>
      <c r="AW126" s="98"/>
      <c r="AX126" s="98"/>
      <c r="AY126" s="98"/>
      <c r="AZ126" s="98"/>
    </row>
    <row r="127" spans="1:52" x14ac:dyDescent="0.2">
      <c r="A127" s="121">
        <f t="shared" si="5"/>
        <v>44313</v>
      </c>
      <c r="B127" s="121" t="str">
        <f t="shared" si="4"/>
        <v/>
      </c>
      <c r="C127" s="103"/>
      <c r="D127" s="103"/>
      <c r="E127" s="103"/>
      <c r="F127" s="103"/>
      <c r="G127" s="103"/>
      <c r="H127" s="103"/>
      <c r="I127" s="99" t="str">
        <f t="shared" si="3"/>
        <v/>
      </c>
      <c r="J127" s="98"/>
      <c r="K127" s="98"/>
      <c r="L127" s="98"/>
      <c r="M127" s="98"/>
      <c r="N127" s="98"/>
      <c r="O127" s="98"/>
      <c r="P127" s="98"/>
      <c r="Q127" s="98"/>
      <c r="R127" s="98"/>
      <c r="S127" s="98"/>
      <c r="T127" s="98"/>
      <c r="U127" s="98"/>
      <c r="V127" s="98"/>
      <c r="W127" s="98"/>
      <c r="X127" s="98"/>
      <c r="Y127" s="98"/>
      <c r="Z127" s="98"/>
      <c r="AA127" s="98"/>
      <c r="AB127" s="98"/>
      <c r="AC127" s="98"/>
      <c r="AD127" s="98"/>
      <c r="AE127" s="98"/>
      <c r="AF127" s="98"/>
      <c r="AG127" s="98"/>
      <c r="AH127" s="98"/>
      <c r="AI127" s="98"/>
      <c r="AJ127" s="98"/>
      <c r="AK127" s="98"/>
      <c r="AL127" s="98"/>
      <c r="AM127" s="98"/>
      <c r="AN127" s="98"/>
      <c r="AO127" s="98"/>
      <c r="AP127" s="98"/>
      <c r="AQ127" s="98"/>
      <c r="AR127" s="98"/>
      <c r="AS127" s="98"/>
      <c r="AT127" s="98"/>
      <c r="AU127" s="98"/>
      <c r="AV127" s="98"/>
      <c r="AW127" s="98"/>
      <c r="AX127" s="98"/>
      <c r="AY127" s="98"/>
      <c r="AZ127" s="98"/>
    </row>
    <row r="128" spans="1:52" x14ac:dyDescent="0.2">
      <c r="A128" s="121">
        <f t="shared" si="5"/>
        <v>44314</v>
      </c>
      <c r="B128" s="121" t="str">
        <f t="shared" si="4"/>
        <v>Mittwoch</v>
      </c>
      <c r="C128" s="103"/>
      <c r="D128" s="103"/>
      <c r="E128" s="103"/>
      <c r="F128" s="103"/>
      <c r="G128" s="103"/>
      <c r="H128" s="103"/>
      <c r="I128" s="99" t="str">
        <f t="shared" si="3"/>
        <v/>
      </c>
      <c r="J128" s="98"/>
      <c r="K128" s="98"/>
      <c r="L128" s="98"/>
      <c r="M128" s="98"/>
      <c r="N128" s="98"/>
      <c r="O128" s="98"/>
      <c r="P128" s="98"/>
      <c r="Q128" s="98"/>
      <c r="R128" s="98"/>
      <c r="S128" s="98"/>
      <c r="T128" s="98"/>
      <c r="U128" s="98"/>
      <c r="V128" s="98"/>
      <c r="W128" s="98"/>
      <c r="X128" s="98"/>
      <c r="Y128" s="98"/>
      <c r="Z128" s="98"/>
      <c r="AA128" s="98"/>
      <c r="AB128" s="98"/>
      <c r="AC128" s="98"/>
      <c r="AD128" s="98"/>
      <c r="AE128" s="98"/>
      <c r="AF128" s="98"/>
      <c r="AG128" s="98"/>
      <c r="AH128" s="98"/>
      <c r="AI128" s="98"/>
      <c r="AJ128" s="98"/>
      <c r="AK128" s="98"/>
      <c r="AL128" s="98"/>
      <c r="AM128" s="98"/>
      <c r="AN128" s="98"/>
      <c r="AO128" s="98"/>
      <c r="AP128" s="98"/>
      <c r="AQ128" s="98"/>
      <c r="AR128" s="98"/>
      <c r="AS128" s="98"/>
      <c r="AT128" s="98"/>
      <c r="AU128" s="98"/>
      <c r="AV128" s="98"/>
      <c r="AW128" s="98"/>
      <c r="AX128" s="98"/>
      <c r="AY128" s="98"/>
      <c r="AZ128" s="98"/>
    </row>
    <row r="129" spans="1:52" x14ac:dyDescent="0.2">
      <c r="A129" s="121">
        <f t="shared" si="5"/>
        <v>44315</v>
      </c>
      <c r="B129" s="121" t="str">
        <f t="shared" si="4"/>
        <v/>
      </c>
      <c r="C129" s="103"/>
      <c r="D129" s="103"/>
      <c r="E129" s="103"/>
      <c r="F129" s="103"/>
      <c r="G129" s="103"/>
      <c r="H129" s="103"/>
      <c r="I129" s="99" t="str">
        <f t="shared" si="3"/>
        <v/>
      </c>
      <c r="J129" s="98"/>
      <c r="K129" s="98"/>
      <c r="L129" s="98"/>
      <c r="M129" s="98"/>
      <c r="N129" s="98"/>
      <c r="O129" s="98"/>
      <c r="P129" s="98"/>
      <c r="Q129" s="98"/>
      <c r="R129" s="98"/>
      <c r="S129" s="98"/>
      <c r="T129" s="98"/>
      <c r="U129" s="98"/>
      <c r="V129" s="98"/>
      <c r="W129" s="98"/>
      <c r="X129" s="98"/>
      <c r="Y129" s="98"/>
      <c r="Z129" s="98"/>
      <c r="AA129" s="98"/>
      <c r="AB129" s="98"/>
      <c r="AC129" s="98"/>
      <c r="AD129" s="98"/>
      <c r="AE129" s="98"/>
      <c r="AF129" s="98"/>
      <c r="AG129" s="98"/>
      <c r="AH129" s="98"/>
      <c r="AI129" s="98"/>
      <c r="AJ129" s="98"/>
      <c r="AK129" s="98"/>
      <c r="AL129" s="98"/>
      <c r="AM129" s="98"/>
      <c r="AN129" s="98"/>
      <c r="AO129" s="98"/>
      <c r="AP129" s="98"/>
      <c r="AQ129" s="98"/>
      <c r="AR129" s="98"/>
      <c r="AS129" s="98"/>
      <c r="AT129" s="98"/>
      <c r="AU129" s="98"/>
      <c r="AV129" s="98"/>
      <c r="AW129" s="98"/>
      <c r="AX129" s="98"/>
      <c r="AY129" s="98"/>
      <c r="AZ129" s="98"/>
    </row>
    <row r="130" spans="1:52" x14ac:dyDescent="0.2">
      <c r="A130" s="121">
        <f t="shared" si="5"/>
        <v>44316</v>
      </c>
      <c r="B130" s="121" t="str">
        <f t="shared" si="4"/>
        <v/>
      </c>
      <c r="C130" s="103"/>
      <c r="D130" s="103"/>
      <c r="E130" s="103"/>
      <c r="F130" s="103"/>
      <c r="G130" s="103"/>
      <c r="H130" s="103"/>
      <c r="I130" s="99" t="str">
        <f t="shared" si="3"/>
        <v/>
      </c>
      <c r="J130" s="98"/>
      <c r="K130" s="98"/>
      <c r="L130" s="98"/>
      <c r="M130" s="98"/>
      <c r="N130" s="98"/>
      <c r="O130" s="98"/>
      <c r="P130" s="98"/>
      <c r="Q130" s="98"/>
      <c r="R130" s="98"/>
      <c r="S130" s="98"/>
      <c r="T130" s="98"/>
      <c r="U130" s="98"/>
      <c r="V130" s="98"/>
      <c r="W130" s="98"/>
      <c r="X130" s="98"/>
      <c r="Y130" s="98"/>
      <c r="Z130" s="98"/>
      <c r="AA130" s="98"/>
      <c r="AB130" s="98"/>
      <c r="AC130" s="98"/>
      <c r="AD130" s="98"/>
      <c r="AE130" s="98"/>
      <c r="AF130" s="98"/>
      <c r="AG130" s="98"/>
      <c r="AH130" s="98"/>
      <c r="AI130" s="98"/>
      <c r="AJ130" s="98"/>
      <c r="AK130" s="98"/>
      <c r="AL130" s="98"/>
      <c r="AM130" s="98"/>
      <c r="AN130" s="98"/>
      <c r="AO130" s="98"/>
      <c r="AP130" s="98"/>
      <c r="AQ130" s="98"/>
      <c r="AR130" s="98"/>
      <c r="AS130" s="98"/>
      <c r="AT130" s="98"/>
      <c r="AU130" s="98"/>
      <c r="AV130" s="98"/>
      <c r="AW130" s="98"/>
      <c r="AX130" s="98"/>
      <c r="AY130" s="98"/>
      <c r="AZ130" s="98"/>
    </row>
    <row r="131" spans="1:52" x14ac:dyDescent="0.2">
      <c r="A131" s="121">
        <f t="shared" si="5"/>
        <v>44317</v>
      </c>
      <c r="B131" s="121" t="str">
        <f t="shared" si="4"/>
        <v/>
      </c>
      <c r="C131" s="103"/>
      <c r="D131" s="103"/>
      <c r="E131" s="103"/>
      <c r="F131" s="103"/>
      <c r="G131" s="103"/>
      <c r="H131" s="103"/>
      <c r="I131" s="99" t="str">
        <f t="shared" si="3"/>
        <v/>
      </c>
      <c r="J131" s="98"/>
      <c r="K131" s="98"/>
      <c r="L131" s="98"/>
      <c r="M131" s="98"/>
      <c r="N131" s="98"/>
      <c r="O131" s="98"/>
      <c r="P131" s="98"/>
      <c r="Q131" s="98"/>
      <c r="R131" s="98"/>
      <c r="S131" s="98"/>
      <c r="T131" s="98"/>
      <c r="U131" s="98"/>
      <c r="V131" s="98"/>
      <c r="W131" s="98"/>
      <c r="X131" s="98"/>
      <c r="Y131" s="98"/>
      <c r="Z131" s="98"/>
      <c r="AA131" s="98"/>
      <c r="AB131" s="98"/>
      <c r="AC131" s="98"/>
      <c r="AD131" s="98"/>
      <c r="AE131" s="98"/>
      <c r="AF131" s="98"/>
      <c r="AG131" s="98"/>
      <c r="AH131" s="98"/>
      <c r="AI131" s="98"/>
      <c r="AJ131" s="98"/>
      <c r="AK131" s="98"/>
      <c r="AL131" s="98"/>
      <c r="AM131" s="98"/>
      <c r="AN131" s="98"/>
      <c r="AO131" s="98"/>
      <c r="AP131" s="98"/>
      <c r="AQ131" s="98"/>
      <c r="AR131" s="98"/>
      <c r="AS131" s="98"/>
      <c r="AT131" s="98"/>
      <c r="AU131" s="98"/>
      <c r="AV131" s="98"/>
      <c r="AW131" s="98"/>
      <c r="AX131" s="98"/>
      <c r="AY131" s="98"/>
      <c r="AZ131" s="98"/>
    </row>
    <row r="132" spans="1:52" x14ac:dyDescent="0.2">
      <c r="A132" s="121">
        <f t="shared" si="5"/>
        <v>44318</v>
      </c>
      <c r="B132" s="121" t="str">
        <f t="shared" si="4"/>
        <v/>
      </c>
      <c r="C132" s="103"/>
      <c r="D132" s="103"/>
      <c r="E132" s="103"/>
      <c r="F132" s="103"/>
      <c r="G132" s="103"/>
      <c r="H132" s="103"/>
      <c r="I132" s="99" t="str">
        <f t="shared" si="3"/>
        <v/>
      </c>
      <c r="J132" s="98"/>
      <c r="K132" s="98"/>
      <c r="L132" s="98"/>
      <c r="M132" s="98"/>
      <c r="N132" s="98"/>
      <c r="O132" s="98"/>
      <c r="P132" s="98"/>
      <c r="Q132" s="98"/>
      <c r="R132" s="98"/>
      <c r="S132" s="98"/>
      <c r="T132" s="98"/>
      <c r="U132" s="98"/>
      <c r="V132" s="98"/>
      <c r="W132" s="98"/>
      <c r="X132" s="98"/>
      <c r="Y132" s="98"/>
      <c r="Z132" s="98"/>
      <c r="AA132" s="98"/>
      <c r="AB132" s="98"/>
      <c r="AC132" s="98"/>
      <c r="AD132" s="98"/>
      <c r="AE132" s="98"/>
      <c r="AF132" s="98"/>
      <c r="AG132" s="98"/>
      <c r="AH132" s="98"/>
      <c r="AI132" s="98"/>
      <c r="AJ132" s="98"/>
      <c r="AK132" s="98"/>
      <c r="AL132" s="98"/>
      <c r="AM132" s="98"/>
      <c r="AN132" s="98"/>
      <c r="AO132" s="98"/>
      <c r="AP132" s="98"/>
      <c r="AQ132" s="98"/>
      <c r="AR132" s="98"/>
      <c r="AS132" s="98"/>
      <c r="AT132" s="98"/>
      <c r="AU132" s="98"/>
      <c r="AV132" s="98"/>
      <c r="AW132" s="98"/>
      <c r="AX132" s="98"/>
      <c r="AY132" s="98"/>
      <c r="AZ132" s="98"/>
    </row>
    <row r="133" spans="1:52" x14ac:dyDescent="0.2">
      <c r="A133" s="121">
        <f t="shared" si="5"/>
        <v>44319</v>
      </c>
      <c r="B133" s="121" t="str">
        <f t="shared" si="4"/>
        <v/>
      </c>
      <c r="C133" s="103"/>
      <c r="D133" s="103"/>
      <c r="E133" s="103"/>
      <c r="F133" s="103"/>
      <c r="G133" s="103"/>
      <c r="H133" s="103"/>
      <c r="I133" s="99" t="str">
        <f t="shared" si="3"/>
        <v/>
      </c>
      <c r="J133" s="98"/>
      <c r="K133" s="98"/>
      <c r="L133" s="98"/>
      <c r="M133" s="98"/>
      <c r="N133" s="98"/>
      <c r="O133" s="98"/>
      <c r="P133" s="98"/>
      <c r="Q133" s="98"/>
      <c r="R133" s="98"/>
      <c r="S133" s="98"/>
      <c r="T133" s="98"/>
      <c r="U133" s="98"/>
      <c r="V133" s="98"/>
      <c r="W133" s="98"/>
      <c r="X133" s="98"/>
      <c r="Y133" s="98"/>
      <c r="Z133" s="98"/>
      <c r="AA133" s="98"/>
      <c r="AB133" s="98"/>
      <c r="AC133" s="98"/>
      <c r="AD133" s="98"/>
      <c r="AE133" s="98"/>
      <c r="AF133" s="98"/>
      <c r="AG133" s="98"/>
      <c r="AH133" s="98"/>
      <c r="AI133" s="98"/>
      <c r="AJ133" s="98"/>
      <c r="AK133" s="98"/>
      <c r="AL133" s="98"/>
      <c r="AM133" s="98"/>
      <c r="AN133" s="98"/>
      <c r="AO133" s="98"/>
      <c r="AP133" s="98"/>
      <c r="AQ133" s="98"/>
      <c r="AR133" s="98"/>
      <c r="AS133" s="98"/>
      <c r="AT133" s="98"/>
      <c r="AU133" s="98"/>
      <c r="AV133" s="98"/>
      <c r="AW133" s="98"/>
      <c r="AX133" s="98"/>
      <c r="AY133" s="98"/>
      <c r="AZ133" s="98"/>
    </row>
    <row r="134" spans="1:52" x14ac:dyDescent="0.2">
      <c r="A134" s="121">
        <f t="shared" si="5"/>
        <v>44320</v>
      </c>
      <c r="B134" s="121" t="str">
        <f t="shared" si="4"/>
        <v/>
      </c>
      <c r="C134" s="103"/>
      <c r="D134" s="103"/>
      <c r="E134" s="103"/>
      <c r="F134" s="103"/>
      <c r="G134" s="103"/>
      <c r="H134" s="103"/>
      <c r="I134" s="99" t="str">
        <f t="shared" si="3"/>
        <v/>
      </c>
      <c r="J134" s="98"/>
      <c r="K134" s="98"/>
      <c r="L134" s="98"/>
      <c r="M134" s="98"/>
      <c r="N134" s="98"/>
      <c r="O134" s="98"/>
      <c r="P134" s="98"/>
      <c r="Q134" s="98"/>
      <c r="R134" s="98"/>
      <c r="S134" s="98"/>
      <c r="T134" s="98"/>
      <c r="U134" s="98"/>
      <c r="V134" s="98"/>
      <c r="W134" s="98"/>
      <c r="X134" s="98"/>
      <c r="Y134" s="98"/>
      <c r="Z134" s="98"/>
      <c r="AA134" s="98"/>
      <c r="AB134" s="98"/>
      <c r="AC134" s="98"/>
      <c r="AD134" s="98"/>
      <c r="AE134" s="98"/>
      <c r="AF134" s="98"/>
      <c r="AG134" s="98"/>
      <c r="AH134" s="98"/>
      <c r="AI134" s="98"/>
      <c r="AJ134" s="98"/>
      <c r="AK134" s="98"/>
      <c r="AL134" s="98"/>
      <c r="AM134" s="98"/>
      <c r="AN134" s="98"/>
      <c r="AO134" s="98"/>
      <c r="AP134" s="98"/>
      <c r="AQ134" s="98"/>
      <c r="AR134" s="98"/>
      <c r="AS134" s="98"/>
      <c r="AT134" s="98"/>
      <c r="AU134" s="98"/>
      <c r="AV134" s="98"/>
      <c r="AW134" s="98"/>
      <c r="AX134" s="98"/>
      <c r="AY134" s="98"/>
      <c r="AZ134" s="98"/>
    </row>
    <row r="135" spans="1:52" x14ac:dyDescent="0.2">
      <c r="A135" s="121">
        <f t="shared" si="5"/>
        <v>44321</v>
      </c>
      <c r="B135" s="121" t="str">
        <f t="shared" si="4"/>
        <v>Mittwoch</v>
      </c>
      <c r="C135" s="103"/>
      <c r="D135" s="103"/>
      <c r="E135" s="103"/>
      <c r="F135" s="103"/>
      <c r="G135" s="103"/>
      <c r="H135" s="103"/>
      <c r="I135" s="99" t="str">
        <f t="shared" si="3"/>
        <v/>
      </c>
      <c r="J135" s="98"/>
      <c r="K135" s="98"/>
      <c r="L135" s="98"/>
      <c r="M135" s="98"/>
      <c r="N135" s="98"/>
      <c r="O135" s="98"/>
      <c r="P135" s="98"/>
      <c r="Q135" s="98"/>
      <c r="R135" s="98"/>
      <c r="S135" s="98"/>
      <c r="T135" s="98"/>
      <c r="U135" s="98"/>
      <c r="V135" s="98"/>
      <c r="W135" s="98"/>
      <c r="X135" s="98"/>
      <c r="Y135" s="98"/>
      <c r="Z135" s="98"/>
      <c r="AA135" s="98"/>
      <c r="AB135" s="98"/>
      <c r="AC135" s="98"/>
      <c r="AD135" s="98"/>
      <c r="AE135" s="98"/>
      <c r="AF135" s="98"/>
      <c r="AG135" s="98"/>
      <c r="AH135" s="98"/>
      <c r="AI135" s="98"/>
      <c r="AJ135" s="98"/>
      <c r="AK135" s="98"/>
      <c r="AL135" s="98"/>
      <c r="AM135" s="98"/>
      <c r="AN135" s="98"/>
      <c r="AO135" s="98"/>
      <c r="AP135" s="98"/>
      <c r="AQ135" s="98"/>
      <c r="AR135" s="98"/>
      <c r="AS135" s="98"/>
      <c r="AT135" s="98"/>
      <c r="AU135" s="98"/>
      <c r="AV135" s="98"/>
      <c r="AW135" s="98"/>
      <c r="AX135" s="98"/>
      <c r="AY135" s="98"/>
      <c r="AZ135" s="98"/>
    </row>
    <row r="136" spans="1:52" x14ac:dyDescent="0.2">
      <c r="A136" s="121">
        <f t="shared" si="5"/>
        <v>44322</v>
      </c>
      <c r="B136" s="121" t="str">
        <f t="shared" si="4"/>
        <v/>
      </c>
      <c r="C136" s="103"/>
      <c r="D136" s="103"/>
      <c r="E136" s="103"/>
      <c r="F136" s="103"/>
      <c r="G136" s="103"/>
      <c r="H136" s="103"/>
      <c r="I136" s="99" t="str">
        <f t="shared" si="3"/>
        <v/>
      </c>
      <c r="J136" s="98"/>
      <c r="K136" s="98"/>
      <c r="L136" s="98"/>
      <c r="M136" s="98"/>
      <c r="N136" s="98"/>
      <c r="O136" s="98"/>
      <c r="P136" s="98"/>
      <c r="Q136" s="98"/>
      <c r="R136" s="98"/>
      <c r="S136" s="98"/>
      <c r="T136" s="98"/>
      <c r="U136" s="98"/>
      <c r="V136" s="98"/>
      <c r="W136" s="98"/>
      <c r="X136" s="98"/>
      <c r="Y136" s="98"/>
      <c r="Z136" s="98"/>
      <c r="AA136" s="98"/>
      <c r="AB136" s="98"/>
      <c r="AC136" s="98"/>
      <c r="AD136" s="98"/>
      <c r="AE136" s="98"/>
      <c r="AF136" s="98"/>
      <c r="AG136" s="98"/>
      <c r="AH136" s="98"/>
      <c r="AI136" s="98"/>
      <c r="AJ136" s="98"/>
      <c r="AK136" s="98"/>
      <c r="AL136" s="98"/>
      <c r="AM136" s="98"/>
      <c r="AN136" s="98"/>
      <c r="AO136" s="98"/>
      <c r="AP136" s="98"/>
      <c r="AQ136" s="98"/>
      <c r="AR136" s="98"/>
      <c r="AS136" s="98"/>
      <c r="AT136" s="98"/>
      <c r="AU136" s="98"/>
      <c r="AV136" s="98"/>
      <c r="AW136" s="98"/>
      <c r="AX136" s="98"/>
      <c r="AY136" s="98"/>
      <c r="AZ136" s="98"/>
    </row>
    <row r="137" spans="1:52" x14ac:dyDescent="0.2">
      <c r="A137" s="121">
        <f t="shared" si="5"/>
        <v>44323</v>
      </c>
      <c r="B137" s="121" t="str">
        <f t="shared" si="4"/>
        <v/>
      </c>
      <c r="C137" s="103"/>
      <c r="D137" s="103"/>
      <c r="E137" s="103"/>
      <c r="F137" s="103"/>
      <c r="G137" s="103"/>
      <c r="H137" s="103"/>
      <c r="I137" s="99" t="str">
        <f t="shared" si="3"/>
        <v/>
      </c>
      <c r="J137" s="98"/>
      <c r="K137" s="98"/>
      <c r="L137" s="98"/>
      <c r="M137" s="98"/>
      <c r="N137" s="98"/>
      <c r="O137" s="98"/>
      <c r="P137" s="98"/>
      <c r="Q137" s="98"/>
      <c r="R137" s="98"/>
      <c r="S137" s="98"/>
      <c r="T137" s="98"/>
      <c r="U137" s="98"/>
      <c r="V137" s="98"/>
      <c r="W137" s="98"/>
      <c r="X137" s="98"/>
      <c r="Y137" s="98"/>
      <c r="Z137" s="98"/>
      <c r="AA137" s="98"/>
      <c r="AB137" s="98"/>
      <c r="AC137" s="98"/>
      <c r="AD137" s="98"/>
      <c r="AE137" s="98"/>
      <c r="AF137" s="98"/>
      <c r="AG137" s="98"/>
      <c r="AH137" s="98"/>
      <c r="AI137" s="98"/>
      <c r="AJ137" s="98"/>
      <c r="AK137" s="98"/>
      <c r="AL137" s="98"/>
      <c r="AM137" s="98"/>
      <c r="AN137" s="98"/>
      <c r="AO137" s="98"/>
      <c r="AP137" s="98"/>
      <c r="AQ137" s="98"/>
      <c r="AR137" s="98"/>
      <c r="AS137" s="98"/>
      <c r="AT137" s="98"/>
      <c r="AU137" s="98"/>
      <c r="AV137" s="98"/>
      <c r="AW137" s="98"/>
      <c r="AX137" s="98"/>
      <c r="AY137" s="98"/>
      <c r="AZ137" s="98"/>
    </row>
    <row r="138" spans="1:52" x14ac:dyDescent="0.2">
      <c r="A138" s="121">
        <f t="shared" si="5"/>
        <v>44324</v>
      </c>
      <c r="B138" s="121" t="str">
        <f t="shared" si="4"/>
        <v/>
      </c>
      <c r="C138" s="103"/>
      <c r="D138" s="103"/>
      <c r="E138" s="103"/>
      <c r="F138" s="103"/>
      <c r="G138" s="103"/>
      <c r="H138" s="103"/>
      <c r="I138" s="99" t="str">
        <f t="shared" si="3"/>
        <v/>
      </c>
      <c r="J138" s="98"/>
      <c r="K138" s="98"/>
      <c r="L138" s="98"/>
      <c r="M138" s="98"/>
      <c r="N138" s="98"/>
      <c r="O138" s="98"/>
      <c r="P138" s="98"/>
      <c r="Q138" s="98"/>
      <c r="R138" s="98"/>
      <c r="S138" s="98"/>
      <c r="T138" s="98"/>
      <c r="U138" s="98"/>
      <c r="V138" s="98"/>
      <c r="W138" s="98"/>
      <c r="X138" s="98"/>
      <c r="Y138" s="98"/>
      <c r="Z138" s="98"/>
      <c r="AA138" s="98"/>
      <c r="AB138" s="98"/>
      <c r="AC138" s="98"/>
      <c r="AD138" s="98"/>
      <c r="AE138" s="98"/>
      <c r="AF138" s="98"/>
      <c r="AG138" s="98"/>
      <c r="AH138" s="98"/>
      <c r="AI138" s="98"/>
      <c r="AJ138" s="98"/>
      <c r="AK138" s="98"/>
      <c r="AL138" s="98"/>
      <c r="AM138" s="98"/>
      <c r="AN138" s="98"/>
      <c r="AO138" s="98"/>
      <c r="AP138" s="98"/>
      <c r="AQ138" s="98"/>
      <c r="AR138" s="98"/>
      <c r="AS138" s="98"/>
      <c r="AT138" s="98"/>
      <c r="AU138" s="98"/>
      <c r="AV138" s="98"/>
      <c r="AW138" s="98"/>
      <c r="AX138" s="98"/>
      <c r="AY138" s="98"/>
      <c r="AZ138" s="98"/>
    </row>
    <row r="139" spans="1:52" x14ac:dyDescent="0.2">
      <c r="A139" s="121">
        <f t="shared" si="5"/>
        <v>44325</v>
      </c>
      <c r="B139" s="121" t="str">
        <f t="shared" si="4"/>
        <v/>
      </c>
      <c r="C139" s="103"/>
      <c r="D139" s="103"/>
      <c r="E139" s="103"/>
      <c r="F139" s="103"/>
      <c r="G139" s="103"/>
      <c r="H139" s="103"/>
      <c r="I139" s="99" t="str">
        <f t="shared" ref="I139:I202" si="6">IF(SUM(J139:XFD139)&gt;0,SUM(J139:XFD139),"")</f>
        <v/>
      </c>
      <c r="J139" s="98"/>
      <c r="K139" s="98"/>
      <c r="L139" s="98"/>
      <c r="M139" s="98"/>
      <c r="N139" s="98"/>
      <c r="O139" s="98"/>
      <c r="P139" s="98"/>
      <c r="Q139" s="98"/>
      <c r="R139" s="98"/>
      <c r="S139" s="98"/>
      <c r="T139" s="98"/>
      <c r="U139" s="98"/>
      <c r="V139" s="98"/>
      <c r="W139" s="98"/>
      <c r="X139" s="98"/>
      <c r="Y139" s="98"/>
      <c r="Z139" s="98"/>
      <c r="AA139" s="98"/>
      <c r="AB139" s="98"/>
      <c r="AC139" s="98"/>
      <c r="AD139" s="98"/>
      <c r="AE139" s="98"/>
      <c r="AF139" s="98"/>
      <c r="AG139" s="98"/>
      <c r="AH139" s="98"/>
      <c r="AI139" s="98"/>
      <c r="AJ139" s="98"/>
      <c r="AK139" s="98"/>
      <c r="AL139" s="98"/>
      <c r="AM139" s="98"/>
      <c r="AN139" s="98"/>
      <c r="AO139" s="98"/>
      <c r="AP139" s="98"/>
      <c r="AQ139" s="98"/>
      <c r="AR139" s="98"/>
      <c r="AS139" s="98"/>
      <c r="AT139" s="98"/>
      <c r="AU139" s="98"/>
      <c r="AV139" s="98"/>
      <c r="AW139" s="98"/>
      <c r="AX139" s="98"/>
      <c r="AY139" s="98"/>
      <c r="AZ139" s="98"/>
    </row>
    <row r="140" spans="1:52" x14ac:dyDescent="0.2">
      <c r="A140" s="121">
        <f t="shared" si="5"/>
        <v>44326</v>
      </c>
      <c r="B140" s="121" t="str">
        <f t="shared" ref="B140:B203" si="7">IF(A140="","",IF(WEEKDAY(A140)=4,"Mittwoch",IF(MONTH(A140)&amp;DAY(A140)="1015","Test","")))</f>
        <v/>
      </c>
      <c r="C140" s="103"/>
      <c r="D140" s="103"/>
      <c r="E140" s="103"/>
      <c r="F140" s="103"/>
      <c r="G140" s="103"/>
      <c r="H140" s="103"/>
      <c r="I140" s="99" t="str">
        <f t="shared" si="6"/>
        <v/>
      </c>
      <c r="J140" s="98"/>
      <c r="K140" s="98"/>
      <c r="L140" s="98"/>
      <c r="M140" s="98"/>
      <c r="N140" s="98"/>
      <c r="O140" s="98"/>
      <c r="P140" s="98"/>
      <c r="Q140" s="98"/>
      <c r="R140" s="98"/>
      <c r="S140" s="98"/>
      <c r="T140" s="98"/>
      <c r="U140" s="98"/>
      <c r="V140" s="98"/>
      <c r="W140" s="98"/>
      <c r="X140" s="98"/>
      <c r="Y140" s="98"/>
      <c r="Z140" s="98"/>
      <c r="AA140" s="98"/>
      <c r="AB140" s="98"/>
      <c r="AC140" s="98"/>
      <c r="AD140" s="98"/>
      <c r="AE140" s="98"/>
      <c r="AF140" s="98"/>
      <c r="AG140" s="98"/>
      <c r="AH140" s="98"/>
      <c r="AI140" s="98"/>
      <c r="AJ140" s="98"/>
      <c r="AK140" s="98"/>
      <c r="AL140" s="98"/>
      <c r="AM140" s="98"/>
      <c r="AN140" s="98"/>
      <c r="AO140" s="98"/>
      <c r="AP140" s="98"/>
      <c r="AQ140" s="98"/>
      <c r="AR140" s="98"/>
      <c r="AS140" s="98"/>
      <c r="AT140" s="98"/>
      <c r="AU140" s="98"/>
      <c r="AV140" s="98"/>
      <c r="AW140" s="98"/>
      <c r="AX140" s="98"/>
      <c r="AY140" s="98"/>
      <c r="AZ140" s="98"/>
    </row>
    <row r="141" spans="1:52" x14ac:dyDescent="0.2">
      <c r="A141" s="121">
        <f t="shared" ref="A141:A204" si="8">A140+1</f>
        <v>44327</v>
      </c>
      <c r="B141" s="121" t="str">
        <f t="shared" si="7"/>
        <v/>
      </c>
      <c r="C141" s="103"/>
      <c r="D141" s="103"/>
      <c r="E141" s="103"/>
      <c r="F141" s="103"/>
      <c r="G141" s="103"/>
      <c r="H141" s="103"/>
      <c r="I141" s="99" t="str">
        <f t="shared" si="6"/>
        <v/>
      </c>
      <c r="J141" s="98"/>
      <c r="K141" s="98"/>
      <c r="L141" s="98"/>
      <c r="M141" s="98"/>
      <c r="N141" s="98"/>
      <c r="O141" s="98"/>
      <c r="P141" s="98"/>
      <c r="Q141" s="98"/>
      <c r="R141" s="98"/>
      <c r="S141" s="98"/>
      <c r="T141" s="98"/>
      <c r="U141" s="98"/>
      <c r="V141" s="98"/>
      <c r="W141" s="98"/>
      <c r="X141" s="98"/>
      <c r="Y141" s="98"/>
      <c r="Z141" s="98"/>
      <c r="AA141" s="98"/>
      <c r="AB141" s="98"/>
      <c r="AC141" s="98"/>
      <c r="AD141" s="98"/>
      <c r="AE141" s="98"/>
      <c r="AF141" s="98"/>
      <c r="AG141" s="98"/>
      <c r="AH141" s="98"/>
      <c r="AI141" s="98"/>
      <c r="AJ141" s="98"/>
      <c r="AK141" s="98"/>
      <c r="AL141" s="98"/>
      <c r="AM141" s="98"/>
      <c r="AN141" s="98"/>
      <c r="AO141" s="98"/>
      <c r="AP141" s="98"/>
      <c r="AQ141" s="98"/>
      <c r="AR141" s="98"/>
      <c r="AS141" s="98"/>
      <c r="AT141" s="98"/>
      <c r="AU141" s="98"/>
      <c r="AV141" s="98"/>
      <c r="AW141" s="98"/>
      <c r="AX141" s="98"/>
      <c r="AY141" s="98"/>
      <c r="AZ141" s="98"/>
    </row>
    <row r="142" spans="1:52" x14ac:dyDescent="0.2">
      <c r="A142" s="121">
        <f t="shared" si="8"/>
        <v>44328</v>
      </c>
      <c r="B142" s="121" t="str">
        <f t="shared" si="7"/>
        <v>Mittwoch</v>
      </c>
      <c r="C142" s="103"/>
      <c r="D142" s="103"/>
      <c r="E142" s="103"/>
      <c r="F142" s="103"/>
      <c r="G142" s="103"/>
      <c r="H142" s="103"/>
      <c r="I142" s="99" t="str">
        <f t="shared" si="6"/>
        <v/>
      </c>
      <c r="J142" s="98"/>
      <c r="K142" s="98"/>
      <c r="L142" s="98"/>
      <c r="M142" s="98"/>
      <c r="N142" s="98"/>
      <c r="O142" s="98"/>
      <c r="P142" s="98"/>
      <c r="Q142" s="98"/>
      <c r="R142" s="98"/>
      <c r="S142" s="98"/>
      <c r="T142" s="98"/>
      <c r="U142" s="98"/>
      <c r="V142" s="98"/>
      <c r="W142" s="98"/>
      <c r="X142" s="98"/>
      <c r="Y142" s="98"/>
      <c r="Z142" s="98"/>
      <c r="AA142" s="98"/>
      <c r="AB142" s="98"/>
      <c r="AC142" s="98"/>
      <c r="AD142" s="98"/>
      <c r="AE142" s="98"/>
      <c r="AF142" s="98"/>
      <c r="AG142" s="98"/>
      <c r="AH142" s="98"/>
      <c r="AI142" s="98"/>
      <c r="AJ142" s="98"/>
      <c r="AK142" s="98"/>
      <c r="AL142" s="98"/>
      <c r="AM142" s="98"/>
      <c r="AN142" s="98"/>
      <c r="AO142" s="98"/>
      <c r="AP142" s="98"/>
      <c r="AQ142" s="98"/>
      <c r="AR142" s="98"/>
      <c r="AS142" s="98"/>
      <c r="AT142" s="98"/>
      <c r="AU142" s="98"/>
      <c r="AV142" s="98"/>
      <c r="AW142" s="98"/>
      <c r="AX142" s="98"/>
      <c r="AY142" s="98"/>
      <c r="AZ142" s="98"/>
    </row>
    <row r="143" spans="1:52" x14ac:dyDescent="0.2">
      <c r="A143" s="121">
        <f t="shared" si="8"/>
        <v>44329</v>
      </c>
      <c r="B143" s="121" t="str">
        <f t="shared" si="7"/>
        <v/>
      </c>
      <c r="C143" s="103"/>
      <c r="D143" s="103"/>
      <c r="E143" s="103"/>
      <c r="F143" s="103"/>
      <c r="G143" s="103"/>
      <c r="H143" s="103"/>
      <c r="I143" s="99" t="str">
        <f t="shared" si="6"/>
        <v/>
      </c>
      <c r="J143" s="98"/>
      <c r="K143" s="98"/>
      <c r="L143" s="98"/>
      <c r="M143" s="98"/>
      <c r="N143" s="98"/>
      <c r="O143" s="98"/>
      <c r="P143" s="98"/>
      <c r="Q143" s="98"/>
      <c r="R143" s="98"/>
      <c r="S143" s="98"/>
      <c r="T143" s="98"/>
      <c r="U143" s="98"/>
      <c r="V143" s="98"/>
      <c r="W143" s="98"/>
      <c r="X143" s="98"/>
      <c r="Y143" s="98"/>
      <c r="Z143" s="98"/>
      <c r="AA143" s="98"/>
      <c r="AB143" s="98"/>
      <c r="AC143" s="98"/>
      <c r="AD143" s="98"/>
      <c r="AE143" s="98"/>
      <c r="AF143" s="98"/>
      <c r="AG143" s="98"/>
      <c r="AH143" s="98"/>
      <c r="AI143" s="98"/>
      <c r="AJ143" s="98"/>
      <c r="AK143" s="98"/>
      <c r="AL143" s="98"/>
      <c r="AM143" s="98"/>
      <c r="AN143" s="98"/>
      <c r="AO143" s="98"/>
      <c r="AP143" s="98"/>
      <c r="AQ143" s="98"/>
      <c r="AR143" s="98"/>
      <c r="AS143" s="98"/>
      <c r="AT143" s="98"/>
      <c r="AU143" s="98"/>
      <c r="AV143" s="98"/>
      <c r="AW143" s="98"/>
      <c r="AX143" s="98"/>
      <c r="AY143" s="98"/>
      <c r="AZ143" s="98"/>
    </row>
    <row r="144" spans="1:52" x14ac:dyDescent="0.2">
      <c r="A144" s="121">
        <f t="shared" si="8"/>
        <v>44330</v>
      </c>
      <c r="B144" s="121" t="str">
        <f t="shared" si="7"/>
        <v/>
      </c>
      <c r="C144" s="103"/>
      <c r="D144" s="103"/>
      <c r="E144" s="103"/>
      <c r="F144" s="103"/>
      <c r="G144" s="103"/>
      <c r="H144" s="103"/>
      <c r="I144" s="99" t="str">
        <f t="shared" si="6"/>
        <v/>
      </c>
      <c r="J144" s="98"/>
      <c r="K144" s="98"/>
      <c r="L144" s="98"/>
      <c r="M144" s="98"/>
      <c r="N144" s="98"/>
      <c r="O144" s="98"/>
      <c r="P144" s="98"/>
      <c r="Q144" s="98"/>
      <c r="R144" s="98"/>
      <c r="S144" s="98"/>
      <c r="T144" s="98"/>
      <c r="U144" s="98"/>
      <c r="V144" s="98"/>
      <c r="W144" s="98"/>
      <c r="X144" s="98"/>
      <c r="Y144" s="98"/>
      <c r="Z144" s="98"/>
      <c r="AA144" s="98"/>
      <c r="AB144" s="98"/>
      <c r="AC144" s="98"/>
      <c r="AD144" s="98"/>
      <c r="AE144" s="98"/>
      <c r="AF144" s="98"/>
      <c r="AG144" s="98"/>
      <c r="AH144" s="98"/>
      <c r="AI144" s="98"/>
      <c r="AJ144" s="98"/>
      <c r="AK144" s="98"/>
      <c r="AL144" s="98"/>
      <c r="AM144" s="98"/>
      <c r="AN144" s="98"/>
      <c r="AO144" s="98"/>
      <c r="AP144" s="98"/>
      <c r="AQ144" s="98"/>
      <c r="AR144" s="98"/>
      <c r="AS144" s="98"/>
      <c r="AT144" s="98"/>
      <c r="AU144" s="98"/>
      <c r="AV144" s="98"/>
      <c r="AW144" s="98"/>
      <c r="AX144" s="98"/>
      <c r="AY144" s="98"/>
      <c r="AZ144" s="98"/>
    </row>
    <row r="145" spans="1:52" x14ac:dyDescent="0.2">
      <c r="A145" s="121">
        <f t="shared" si="8"/>
        <v>44331</v>
      </c>
      <c r="B145" s="121" t="str">
        <f t="shared" si="7"/>
        <v/>
      </c>
      <c r="C145" s="103"/>
      <c r="D145" s="103"/>
      <c r="E145" s="103"/>
      <c r="F145" s="103"/>
      <c r="G145" s="103"/>
      <c r="H145" s="103"/>
      <c r="I145" s="99" t="str">
        <f t="shared" si="6"/>
        <v/>
      </c>
      <c r="J145" s="98"/>
      <c r="K145" s="98"/>
      <c r="L145" s="98"/>
      <c r="M145" s="98"/>
      <c r="N145" s="98"/>
      <c r="O145" s="98"/>
      <c r="P145" s="98"/>
      <c r="Q145" s="98"/>
      <c r="R145" s="98"/>
      <c r="S145" s="98"/>
      <c r="T145" s="98"/>
      <c r="U145" s="98"/>
      <c r="V145" s="98"/>
      <c r="W145" s="98"/>
      <c r="X145" s="98"/>
      <c r="Y145" s="98"/>
      <c r="Z145" s="98"/>
      <c r="AA145" s="98"/>
      <c r="AB145" s="98"/>
      <c r="AC145" s="98"/>
      <c r="AD145" s="98"/>
      <c r="AE145" s="98"/>
      <c r="AF145" s="98"/>
      <c r="AG145" s="98"/>
      <c r="AH145" s="98"/>
      <c r="AI145" s="98"/>
      <c r="AJ145" s="98"/>
      <c r="AK145" s="98"/>
      <c r="AL145" s="98"/>
      <c r="AM145" s="98"/>
      <c r="AN145" s="98"/>
      <c r="AO145" s="98"/>
      <c r="AP145" s="98"/>
      <c r="AQ145" s="98"/>
      <c r="AR145" s="98"/>
      <c r="AS145" s="98"/>
      <c r="AT145" s="98"/>
      <c r="AU145" s="98"/>
      <c r="AV145" s="98"/>
      <c r="AW145" s="98"/>
      <c r="AX145" s="98"/>
      <c r="AY145" s="98"/>
      <c r="AZ145" s="98"/>
    </row>
    <row r="146" spans="1:52" x14ac:dyDescent="0.2">
      <c r="A146" s="121">
        <f t="shared" si="8"/>
        <v>44332</v>
      </c>
      <c r="B146" s="121" t="str">
        <f t="shared" si="7"/>
        <v/>
      </c>
      <c r="C146" s="103"/>
      <c r="D146" s="103"/>
      <c r="E146" s="103"/>
      <c r="F146" s="103"/>
      <c r="G146" s="103"/>
      <c r="H146" s="103"/>
      <c r="I146" s="99" t="str">
        <f t="shared" si="6"/>
        <v/>
      </c>
      <c r="J146" s="98"/>
      <c r="K146" s="98"/>
      <c r="L146" s="98"/>
      <c r="M146" s="98"/>
      <c r="N146" s="98"/>
      <c r="O146" s="98"/>
      <c r="P146" s="98"/>
      <c r="Q146" s="98"/>
      <c r="R146" s="98"/>
      <c r="S146" s="98"/>
      <c r="T146" s="98"/>
      <c r="U146" s="98"/>
      <c r="V146" s="98"/>
      <c r="W146" s="98"/>
      <c r="X146" s="98"/>
      <c r="Y146" s="98"/>
      <c r="Z146" s="98"/>
      <c r="AA146" s="98"/>
      <c r="AB146" s="98"/>
      <c r="AC146" s="98"/>
      <c r="AD146" s="98"/>
      <c r="AE146" s="98"/>
      <c r="AF146" s="98"/>
      <c r="AG146" s="98"/>
      <c r="AH146" s="98"/>
      <c r="AI146" s="98"/>
      <c r="AJ146" s="98"/>
      <c r="AK146" s="98"/>
      <c r="AL146" s="98"/>
      <c r="AM146" s="98"/>
      <c r="AN146" s="98"/>
      <c r="AO146" s="98"/>
      <c r="AP146" s="98"/>
      <c r="AQ146" s="98"/>
      <c r="AR146" s="98"/>
      <c r="AS146" s="98"/>
      <c r="AT146" s="98"/>
      <c r="AU146" s="98"/>
      <c r="AV146" s="98"/>
      <c r="AW146" s="98"/>
      <c r="AX146" s="98"/>
      <c r="AY146" s="98"/>
      <c r="AZ146" s="98"/>
    </row>
    <row r="147" spans="1:52" x14ac:dyDescent="0.2">
      <c r="A147" s="121">
        <f t="shared" si="8"/>
        <v>44333</v>
      </c>
      <c r="B147" s="121" t="str">
        <f t="shared" si="7"/>
        <v/>
      </c>
      <c r="C147" s="103"/>
      <c r="D147" s="103"/>
      <c r="E147" s="103"/>
      <c r="F147" s="103"/>
      <c r="G147" s="103"/>
      <c r="H147" s="103"/>
      <c r="I147" s="99" t="str">
        <f t="shared" si="6"/>
        <v/>
      </c>
      <c r="J147" s="98"/>
      <c r="K147" s="98"/>
      <c r="L147" s="98"/>
      <c r="M147" s="98"/>
      <c r="N147" s="98"/>
      <c r="O147" s="98"/>
      <c r="P147" s="98"/>
      <c r="Q147" s="98"/>
      <c r="R147" s="98"/>
      <c r="S147" s="98"/>
      <c r="T147" s="98"/>
      <c r="U147" s="98"/>
      <c r="V147" s="98"/>
      <c r="W147" s="98"/>
      <c r="X147" s="98"/>
      <c r="Y147" s="98"/>
      <c r="Z147" s="98"/>
      <c r="AA147" s="98"/>
      <c r="AB147" s="98"/>
      <c r="AC147" s="98"/>
      <c r="AD147" s="98"/>
      <c r="AE147" s="98"/>
      <c r="AF147" s="98"/>
      <c r="AG147" s="98"/>
      <c r="AH147" s="98"/>
      <c r="AI147" s="98"/>
      <c r="AJ147" s="98"/>
      <c r="AK147" s="98"/>
      <c r="AL147" s="98"/>
      <c r="AM147" s="98"/>
      <c r="AN147" s="98"/>
      <c r="AO147" s="98"/>
      <c r="AP147" s="98"/>
      <c r="AQ147" s="98"/>
      <c r="AR147" s="98"/>
      <c r="AS147" s="98"/>
      <c r="AT147" s="98"/>
      <c r="AU147" s="98"/>
      <c r="AV147" s="98"/>
      <c r="AW147" s="98"/>
      <c r="AX147" s="98"/>
      <c r="AY147" s="98"/>
      <c r="AZ147" s="98"/>
    </row>
    <row r="148" spans="1:52" x14ac:dyDescent="0.2">
      <c r="A148" s="121">
        <f t="shared" si="8"/>
        <v>44334</v>
      </c>
      <c r="B148" s="121" t="str">
        <f t="shared" si="7"/>
        <v/>
      </c>
      <c r="C148" s="103"/>
      <c r="D148" s="103"/>
      <c r="E148" s="103"/>
      <c r="F148" s="103"/>
      <c r="G148" s="103"/>
      <c r="H148" s="103"/>
      <c r="I148" s="99" t="str">
        <f t="shared" si="6"/>
        <v/>
      </c>
      <c r="J148" s="98"/>
      <c r="K148" s="98"/>
      <c r="L148" s="98"/>
      <c r="M148" s="98"/>
      <c r="N148" s="98"/>
      <c r="O148" s="98"/>
      <c r="P148" s="98"/>
      <c r="Q148" s="98"/>
      <c r="R148" s="98"/>
      <c r="S148" s="98"/>
      <c r="T148" s="98"/>
      <c r="U148" s="98"/>
      <c r="V148" s="98"/>
      <c r="W148" s="98"/>
      <c r="X148" s="98"/>
      <c r="Y148" s="98"/>
      <c r="Z148" s="98"/>
      <c r="AA148" s="98"/>
      <c r="AB148" s="98"/>
      <c r="AC148" s="98"/>
      <c r="AD148" s="98"/>
      <c r="AE148" s="98"/>
      <c r="AF148" s="98"/>
      <c r="AG148" s="98"/>
      <c r="AH148" s="98"/>
      <c r="AI148" s="98"/>
      <c r="AJ148" s="98"/>
      <c r="AK148" s="98"/>
      <c r="AL148" s="98"/>
      <c r="AM148" s="98"/>
      <c r="AN148" s="98"/>
      <c r="AO148" s="98"/>
      <c r="AP148" s="98"/>
      <c r="AQ148" s="98"/>
      <c r="AR148" s="98"/>
      <c r="AS148" s="98"/>
      <c r="AT148" s="98"/>
      <c r="AU148" s="98"/>
      <c r="AV148" s="98"/>
      <c r="AW148" s="98"/>
      <c r="AX148" s="98"/>
      <c r="AY148" s="98"/>
      <c r="AZ148" s="98"/>
    </row>
    <row r="149" spans="1:52" x14ac:dyDescent="0.2">
      <c r="A149" s="121">
        <f t="shared" si="8"/>
        <v>44335</v>
      </c>
      <c r="B149" s="121" t="str">
        <f t="shared" si="7"/>
        <v>Mittwoch</v>
      </c>
      <c r="C149" s="103"/>
      <c r="D149" s="103"/>
      <c r="E149" s="103"/>
      <c r="F149" s="103"/>
      <c r="G149" s="103"/>
      <c r="H149" s="103"/>
      <c r="I149" s="99" t="str">
        <f t="shared" si="6"/>
        <v/>
      </c>
      <c r="J149" s="98"/>
      <c r="K149" s="98"/>
      <c r="L149" s="98"/>
      <c r="M149" s="98"/>
      <c r="N149" s="98"/>
      <c r="O149" s="98"/>
      <c r="P149" s="98"/>
      <c r="Q149" s="98"/>
      <c r="R149" s="98"/>
      <c r="S149" s="98"/>
      <c r="T149" s="98"/>
      <c r="U149" s="98"/>
      <c r="V149" s="98"/>
      <c r="W149" s="98"/>
      <c r="X149" s="98"/>
      <c r="Y149" s="98"/>
      <c r="Z149" s="98"/>
      <c r="AA149" s="98"/>
      <c r="AB149" s="98"/>
      <c r="AC149" s="98"/>
      <c r="AD149" s="98"/>
      <c r="AE149" s="98"/>
      <c r="AF149" s="98"/>
      <c r="AG149" s="98"/>
      <c r="AH149" s="98"/>
      <c r="AI149" s="98"/>
      <c r="AJ149" s="98"/>
      <c r="AK149" s="98"/>
      <c r="AL149" s="98"/>
      <c r="AM149" s="98"/>
      <c r="AN149" s="98"/>
      <c r="AO149" s="98"/>
      <c r="AP149" s="98"/>
      <c r="AQ149" s="98"/>
      <c r="AR149" s="98"/>
      <c r="AS149" s="98"/>
      <c r="AT149" s="98"/>
      <c r="AU149" s="98"/>
      <c r="AV149" s="98"/>
      <c r="AW149" s="98"/>
      <c r="AX149" s="98"/>
      <c r="AY149" s="98"/>
      <c r="AZ149" s="98"/>
    </row>
    <row r="150" spans="1:52" x14ac:dyDescent="0.2">
      <c r="A150" s="121">
        <f t="shared" si="8"/>
        <v>44336</v>
      </c>
      <c r="B150" s="121" t="str">
        <f t="shared" si="7"/>
        <v/>
      </c>
      <c r="C150" s="103"/>
      <c r="D150" s="103"/>
      <c r="E150" s="103"/>
      <c r="F150" s="103"/>
      <c r="G150" s="103"/>
      <c r="H150" s="103"/>
      <c r="I150" s="99" t="str">
        <f t="shared" si="6"/>
        <v/>
      </c>
      <c r="J150" s="98"/>
      <c r="K150" s="98"/>
      <c r="L150" s="98"/>
      <c r="M150" s="98"/>
      <c r="N150" s="98"/>
      <c r="O150" s="98"/>
      <c r="P150" s="98"/>
      <c r="Q150" s="98"/>
      <c r="R150" s="98"/>
      <c r="S150" s="98"/>
      <c r="T150" s="98"/>
      <c r="U150" s="98"/>
      <c r="V150" s="98"/>
      <c r="W150" s="98"/>
      <c r="X150" s="98"/>
      <c r="Y150" s="98"/>
      <c r="Z150" s="98"/>
      <c r="AA150" s="98"/>
      <c r="AB150" s="98"/>
      <c r="AC150" s="98"/>
      <c r="AD150" s="98"/>
      <c r="AE150" s="98"/>
      <c r="AF150" s="98"/>
      <c r="AG150" s="98"/>
      <c r="AH150" s="98"/>
      <c r="AI150" s="98"/>
      <c r="AJ150" s="98"/>
      <c r="AK150" s="98"/>
      <c r="AL150" s="98"/>
      <c r="AM150" s="98"/>
      <c r="AN150" s="98"/>
      <c r="AO150" s="98"/>
      <c r="AP150" s="98"/>
      <c r="AQ150" s="98"/>
      <c r="AR150" s="98"/>
      <c r="AS150" s="98"/>
      <c r="AT150" s="98"/>
      <c r="AU150" s="98"/>
      <c r="AV150" s="98"/>
      <c r="AW150" s="98"/>
      <c r="AX150" s="98"/>
      <c r="AY150" s="98"/>
      <c r="AZ150" s="98"/>
    </row>
    <row r="151" spans="1:52" x14ac:dyDescent="0.2">
      <c r="A151" s="121">
        <f t="shared" si="8"/>
        <v>44337</v>
      </c>
      <c r="B151" s="121" t="str">
        <f t="shared" si="7"/>
        <v/>
      </c>
      <c r="C151" s="103"/>
      <c r="D151" s="103"/>
      <c r="E151" s="103"/>
      <c r="F151" s="103"/>
      <c r="G151" s="103"/>
      <c r="H151" s="103"/>
      <c r="I151" s="99" t="str">
        <f t="shared" si="6"/>
        <v/>
      </c>
      <c r="J151" s="98"/>
      <c r="K151" s="98"/>
      <c r="L151" s="98"/>
      <c r="M151" s="98"/>
      <c r="N151" s="98"/>
      <c r="O151" s="98"/>
      <c r="P151" s="98"/>
      <c r="Q151" s="98"/>
      <c r="R151" s="98"/>
      <c r="S151" s="98"/>
      <c r="T151" s="98"/>
      <c r="U151" s="98"/>
      <c r="V151" s="98"/>
      <c r="W151" s="98"/>
      <c r="X151" s="98"/>
      <c r="Y151" s="98"/>
      <c r="Z151" s="98"/>
      <c r="AA151" s="98"/>
      <c r="AB151" s="98"/>
      <c r="AC151" s="98"/>
      <c r="AD151" s="98"/>
      <c r="AE151" s="98"/>
      <c r="AF151" s="98"/>
      <c r="AG151" s="98"/>
      <c r="AH151" s="98"/>
      <c r="AI151" s="98"/>
      <c r="AJ151" s="98"/>
      <c r="AK151" s="98"/>
      <c r="AL151" s="98"/>
      <c r="AM151" s="98"/>
      <c r="AN151" s="98"/>
      <c r="AO151" s="98"/>
      <c r="AP151" s="98"/>
      <c r="AQ151" s="98"/>
      <c r="AR151" s="98"/>
      <c r="AS151" s="98"/>
      <c r="AT151" s="98"/>
      <c r="AU151" s="98"/>
      <c r="AV151" s="98"/>
      <c r="AW151" s="98"/>
      <c r="AX151" s="98"/>
      <c r="AY151" s="98"/>
      <c r="AZ151" s="98"/>
    </row>
    <row r="152" spans="1:52" x14ac:dyDescent="0.2">
      <c r="A152" s="121">
        <f t="shared" si="8"/>
        <v>44338</v>
      </c>
      <c r="B152" s="121" t="str">
        <f t="shared" si="7"/>
        <v/>
      </c>
      <c r="C152" s="103"/>
      <c r="D152" s="103"/>
      <c r="E152" s="103"/>
      <c r="F152" s="103"/>
      <c r="G152" s="103"/>
      <c r="H152" s="103"/>
      <c r="I152" s="99" t="str">
        <f t="shared" si="6"/>
        <v/>
      </c>
      <c r="J152" s="98"/>
      <c r="K152" s="98"/>
      <c r="L152" s="98"/>
      <c r="M152" s="98"/>
      <c r="N152" s="98"/>
      <c r="O152" s="98"/>
      <c r="P152" s="98"/>
      <c r="Q152" s="98"/>
      <c r="R152" s="98"/>
      <c r="S152" s="98"/>
      <c r="T152" s="98"/>
      <c r="U152" s="98"/>
      <c r="V152" s="98"/>
      <c r="W152" s="98"/>
      <c r="X152" s="98"/>
      <c r="Y152" s="98"/>
      <c r="Z152" s="98"/>
      <c r="AA152" s="98"/>
      <c r="AB152" s="98"/>
      <c r="AC152" s="98"/>
      <c r="AD152" s="98"/>
      <c r="AE152" s="98"/>
      <c r="AF152" s="98"/>
      <c r="AG152" s="98"/>
      <c r="AH152" s="98"/>
      <c r="AI152" s="98"/>
      <c r="AJ152" s="98"/>
      <c r="AK152" s="98"/>
      <c r="AL152" s="98"/>
      <c r="AM152" s="98"/>
      <c r="AN152" s="98"/>
      <c r="AO152" s="98"/>
      <c r="AP152" s="98"/>
      <c r="AQ152" s="98"/>
      <c r="AR152" s="98"/>
      <c r="AS152" s="98"/>
      <c r="AT152" s="98"/>
      <c r="AU152" s="98"/>
      <c r="AV152" s="98"/>
      <c r="AW152" s="98"/>
      <c r="AX152" s="98"/>
      <c r="AY152" s="98"/>
      <c r="AZ152" s="98"/>
    </row>
    <row r="153" spans="1:52" x14ac:dyDescent="0.2">
      <c r="A153" s="121">
        <f t="shared" si="8"/>
        <v>44339</v>
      </c>
      <c r="B153" s="121" t="str">
        <f t="shared" si="7"/>
        <v/>
      </c>
      <c r="C153" s="103"/>
      <c r="D153" s="103"/>
      <c r="E153" s="103"/>
      <c r="F153" s="103"/>
      <c r="G153" s="103"/>
      <c r="H153" s="103"/>
      <c r="I153" s="99" t="str">
        <f t="shared" si="6"/>
        <v/>
      </c>
      <c r="J153" s="98"/>
      <c r="K153" s="98"/>
      <c r="L153" s="98"/>
      <c r="M153" s="98"/>
      <c r="N153" s="98"/>
      <c r="O153" s="98"/>
      <c r="P153" s="98"/>
      <c r="Q153" s="98"/>
      <c r="R153" s="98"/>
      <c r="S153" s="98"/>
      <c r="T153" s="98"/>
      <c r="U153" s="98"/>
      <c r="V153" s="98"/>
      <c r="W153" s="98"/>
      <c r="X153" s="98"/>
      <c r="Y153" s="98"/>
      <c r="Z153" s="98"/>
      <c r="AA153" s="98"/>
      <c r="AB153" s="98"/>
      <c r="AC153" s="98"/>
      <c r="AD153" s="98"/>
      <c r="AE153" s="98"/>
      <c r="AF153" s="98"/>
      <c r="AG153" s="98"/>
      <c r="AH153" s="98"/>
      <c r="AI153" s="98"/>
      <c r="AJ153" s="98"/>
      <c r="AK153" s="98"/>
      <c r="AL153" s="98"/>
      <c r="AM153" s="98"/>
      <c r="AN153" s="98"/>
      <c r="AO153" s="98"/>
      <c r="AP153" s="98"/>
      <c r="AQ153" s="98"/>
      <c r="AR153" s="98"/>
      <c r="AS153" s="98"/>
      <c r="AT153" s="98"/>
      <c r="AU153" s="98"/>
      <c r="AV153" s="98"/>
      <c r="AW153" s="98"/>
      <c r="AX153" s="98"/>
      <c r="AY153" s="98"/>
      <c r="AZ153" s="98"/>
    </row>
    <row r="154" spans="1:52" x14ac:dyDescent="0.2">
      <c r="A154" s="121">
        <f t="shared" si="8"/>
        <v>44340</v>
      </c>
      <c r="B154" s="121" t="str">
        <f t="shared" si="7"/>
        <v/>
      </c>
      <c r="C154" s="103"/>
      <c r="D154" s="103"/>
      <c r="E154" s="103"/>
      <c r="F154" s="103"/>
      <c r="G154" s="103"/>
      <c r="H154" s="103"/>
      <c r="I154" s="99" t="str">
        <f t="shared" si="6"/>
        <v/>
      </c>
      <c r="J154" s="98"/>
      <c r="K154" s="98"/>
      <c r="L154" s="98"/>
      <c r="M154" s="98"/>
      <c r="N154" s="98"/>
      <c r="O154" s="98"/>
      <c r="P154" s="98"/>
      <c r="Q154" s="98"/>
      <c r="R154" s="98"/>
      <c r="S154" s="98"/>
      <c r="T154" s="98"/>
      <c r="U154" s="98"/>
      <c r="V154" s="98"/>
      <c r="W154" s="98"/>
      <c r="X154" s="98"/>
      <c r="Y154" s="98"/>
      <c r="Z154" s="98"/>
      <c r="AA154" s="98"/>
      <c r="AB154" s="98"/>
      <c r="AC154" s="98"/>
      <c r="AD154" s="98"/>
      <c r="AE154" s="98"/>
      <c r="AF154" s="98"/>
      <c r="AG154" s="98"/>
      <c r="AH154" s="98"/>
      <c r="AI154" s="98"/>
      <c r="AJ154" s="98"/>
      <c r="AK154" s="98"/>
      <c r="AL154" s="98"/>
      <c r="AM154" s="98"/>
      <c r="AN154" s="98"/>
      <c r="AO154" s="98"/>
      <c r="AP154" s="98"/>
      <c r="AQ154" s="98"/>
      <c r="AR154" s="98"/>
      <c r="AS154" s="98"/>
      <c r="AT154" s="98"/>
      <c r="AU154" s="98"/>
      <c r="AV154" s="98"/>
      <c r="AW154" s="98"/>
      <c r="AX154" s="98"/>
      <c r="AY154" s="98"/>
      <c r="AZ154" s="98"/>
    </row>
    <row r="155" spans="1:52" x14ac:dyDescent="0.2">
      <c r="A155" s="121">
        <f t="shared" si="8"/>
        <v>44341</v>
      </c>
      <c r="B155" s="121" t="str">
        <f t="shared" si="7"/>
        <v/>
      </c>
      <c r="C155" s="103"/>
      <c r="D155" s="103"/>
      <c r="E155" s="103"/>
      <c r="F155" s="103"/>
      <c r="G155" s="103"/>
      <c r="H155" s="103"/>
      <c r="I155" s="99" t="str">
        <f t="shared" si="6"/>
        <v/>
      </c>
      <c r="J155" s="98"/>
      <c r="K155" s="98"/>
      <c r="L155" s="98"/>
      <c r="M155" s="98"/>
      <c r="N155" s="98"/>
      <c r="O155" s="98"/>
      <c r="P155" s="98"/>
      <c r="Q155" s="98"/>
      <c r="R155" s="98"/>
      <c r="S155" s="98"/>
      <c r="T155" s="98"/>
      <c r="U155" s="98"/>
      <c r="V155" s="98"/>
      <c r="W155" s="98"/>
      <c r="X155" s="98"/>
      <c r="Y155" s="98"/>
      <c r="Z155" s="98"/>
      <c r="AA155" s="98"/>
      <c r="AB155" s="98"/>
      <c r="AC155" s="98"/>
      <c r="AD155" s="98"/>
      <c r="AE155" s="98"/>
      <c r="AF155" s="98"/>
      <c r="AG155" s="98"/>
      <c r="AH155" s="98"/>
      <c r="AI155" s="98"/>
      <c r="AJ155" s="98"/>
      <c r="AK155" s="98"/>
      <c r="AL155" s="98"/>
      <c r="AM155" s="98"/>
      <c r="AN155" s="98"/>
      <c r="AO155" s="98"/>
      <c r="AP155" s="98"/>
      <c r="AQ155" s="98"/>
      <c r="AR155" s="98"/>
      <c r="AS155" s="98"/>
      <c r="AT155" s="98"/>
      <c r="AU155" s="98"/>
      <c r="AV155" s="98"/>
      <c r="AW155" s="98"/>
      <c r="AX155" s="98"/>
      <c r="AY155" s="98"/>
      <c r="AZ155" s="98"/>
    </row>
    <row r="156" spans="1:52" x14ac:dyDescent="0.2">
      <c r="A156" s="121">
        <f t="shared" si="8"/>
        <v>44342</v>
      </c>
      <c r="B156" s="121" t="str">
        <f t="shared" si="7"/>
        <v>Mittwoch</v>
      </c>
      <c r="C156" s="103"/>
      <c r="D156" s="103"/>
      <c r="E156" s="103"/>
      <c r="F156" s="103"/>
      <c r="G156" s="103"/>
      <c r="H156" s="103"/>
      <c r="I156" s="99" t="str">
        <f t="shared" si="6"/>
        <v/>
      </c>
      <c r="J156" s="98"/>
      <c r="K156" s="98"/>
      <c r="L156" s="98"/>
      <c r="M156" s="98"/>
      <c r="N156" s="98"/>
      <c r="O156" s="98"/>
      <c r="P156" s="98"/>
      <c r="Q156" s="98"/>
      <c r="R156" s="98"/>
      <c r="S156" s="98"/>
      <c r="T156" s="98"/>
      <c r="U156" s="98"/>
      <c r="V156" s="98"/>
      <c r="W156" s="98"/>
      <c r="X156" s="98"/>
      <c r="Y156" s="98"/>
      <c r="Z156" s="98"/>
      <c r="AA156" s="98"/>
      <c r="AB156" s="98"/>
      <c r="AC156" s="98"/>
      <c r="AD156" s="98"/>
      <c r="AE156" s="98"/>
      <c r="AF156" s="98"/>
      <c r="AG156" s="98"/>
      <c r="AH156" s="98"/>
      <c r="AI156" s="98"/>
      <c r="AJ156" s="98"/>
      <c r="AK156" s="98"/>
      <c r="AL156" s="98"/>
      <c r="AM156" s="98"/>
      <c r="AN156" s="98"/>
      <c r="AO156" s="98"/>
      <c r="AP156" s="98"/>
      <c r="AQ156" s="98"/>
      <c r="AR156" s="98"/>
      <c r="AS156" s="98"/>
      <c r="AT156" s="98"/>
      <c r="AU156" s="98"/>
      <c r="AV156" s="98"/>
      <c r="AW156" s="98"/>
      <c r="AX156" s="98"/>
      <c r="AY156" s="98"/>
      <c r="AZ156" s="98"/>
    </row>
    <row r="157" spans="1:52" x14ac:dyDescent="0.2">
      <c r="A157" s="121">
        <f t="shared" si="8"/>
        <v>44343</v>
      </c>
      <c r="B157" s="121" t="str">
        <f t="shared" si="7"/>
        <v/>
      </c>
      <c r="C157" s="103"/>
      <c r="D157" s="103"/>
      <c r="E157" s="103"/>
      <c r="F157" s="103"/>
      <c r="G157" s="103"/>
      <c r="H157" s="103"/>
      <c r="I157" s="99" t="str">
        <f t="shared" si="6"/>
        <v/>
      </c>
      <c r="J157" s="98"/>
      <c r="K157" s="98"/>
      <c r="L157" s="98"/>
      <c r="M157" s="98"/>
      <c r="N157" s="98"/>
      <c r="O157" s="98"/>
      <c r="P157" s="98"/>
      <c r="Q157" s="98"/>
      <c r="R157" s="98"/>
      <c r="S157" s="98"/>
      <c r="T157" s="98"/>
      <c r="U157" s="98"/>
      <c r="V157" s="98"/>
      <c r="W157" s="98"/>
      <c r="X157" s="98"/>
      <c r="Y157" s="98"/>
      <c r="Z157" s="98"/>
      <c r="AA157" s="98"/>
      <c r="AB157" s="98"/>
      <c r="AC157" s="98"/>
      <c r="AD157" s="98"/>
      <c r="AE157" s="98"/>
      <c r="AF157" s="98"/>
      <c r="AG157" s="98"/>
      <c r="AH157" s="98"/>
      <c r="AI157" s="98"/>
      <c r="AJ157" s="98"/>
      <c r="AK157" s="98"/>
      <c r="AL157" s="98"/>
      <c r="AM157" s="98"/>
      <c r="AN157" s="98"/>
      <c r="AO157" s="98"/>
      <c r="AP157" s="98"/>
      <c r="AQ157" s="98"/>
      <c r="AR157" s="98"/>
      <c r="AS157" s="98"/>
      <c r="AT157" s="98"/>
      <c r="AU157" s="98"/>
      <c r="AV157" s="98"/>
      <c r="AW157" s="98"/>
      <c r="AX157" s="98"/>
      <c r="AY157" s="98"/>
      <c r="AZ157" s="98"/>
    </row>
    <row r="158" spans="1:52" x14ac:dyDescent="0.2">
      <c r="A158" s="121">
        <f t="shared" si="8"/>
        <v>44344</v>
      </c>
      <c r="B158" s="121" t="str">
        <f t="shared" si="7"/>
        <v/>
      </c>
      <c r="C158" s="103"/>
      <c r="D158" s="103"/>
      <c r="E158" s="103"/>
      <c r="F158" s="103"/>
      <c r="G158" s="103"/>
      <c r="H158" s="103"/>
      <c r="I158" s="99" t="str">
        <f t="shared" si="6"/>
        <v/>
      </c>
      <c r="J158" s="98"/>
      <c r="K158" s="98"/>
      <c r="L158" s="98"/>
      <c r="M158" s="98"/>
      <c r="N158" s="98"/>
      <c r="O158" s="98"/>
      <c r="P158" s="98"/>
      <c r="Q158" s="98"/>
      <c r="R158" s="98"/>
      <c r="S158" s="98"/>
      <c r="T158" s="98"/>
      <c r="U158" s="98"/>
      <c r="V158" s="98"/>
      <c r="W158" s="98"/>
      <c r="X158" s="98"/>
      <c r="Y158" s="98"/>
      <c r="Z158" s="98"/>
      <c r="AA158" s="98"/>
      <c r="AB158" s="98"/>
      <c r="AC158" s="98"/>
      <c r="AD158" s="98"/>
      <c r="AE158" s="98"/>
      <c r="AF158" s="98"/>
      <c r="AG158" s="98"/>
      <c r="AH158" s="98"/>
      <c r="AI158" s="98"/>
      <c r="AJ158" s="98"/>
      <c r="AK158" s="98"/>
      <c r="AL158" s="98"/>
      <c r="AM158" s="98"/>
      <c r="AN158" s="98"/>
      <c r="AO158" s="98"/>
      <c r="AP158" s="98"/>
      <c r="AQ158" s="98"/>
      <c r="AR158" s="98"/>
      <c r="AS158" s="98"/>
      <c r="AT158" s="98"/>
      <c r="AU158" s="98"/>
      <c r="AV158" s="98"/>
      <c r="AW158" s="98"/>
      <c r="AX158" s="98"/>
      <c r="AY158" s="98"/>
      <c r="AZ158" s="98"/>
    </row>
    <row r="159" spans="1:52" x14ac:dyDescent="0.2">
      <c r="A159" s="121">
        <f t="shared" si="8"/>
        <v>44345</v>
      </c>
      <c r="B159" s="121" t="str">
        <f t="shared" si="7"/>
        <v/>
      </c>
      <c r="C159" s="103"/>
      <c r="D159" s="103"/>
      <c r="E159" s="103"/>
      <c r="F159" s="103"/>
      <c r="G159" s="103"/>
      <c r="H159" s="103"/>
      <c r="I159" s="99" t="str">
        <f t="shared" si="6"/>
        <v/>
      </c>
      <c r="J159" s="98"/>
      <c r="K159" s="98"/>
      <c r="L159" s="98"/>
      <c r="M159" s="98"/>
      <c r="N159" s="98"/>
      <c r="O159" s="98"/>
      <c r="P159" s="98"/>
      <c r="Q159" s="98"/>
      <c r="R159" s="98"/>
      <c r="S159" s="98"/>
      <c r="T159" s="98"/>
      <c r="U159" s="98"/>
      <c r="V159" s="98"/>
      <c r="W159" s="98"/>
      <c r="X159" s="98"/>
      <c r="Y159" s="98"/>
      <c r="Z159" s="98"/>
      <c r="AA159" s="98"/>
      <c r="AB159" s="98"/>
      <c r="AC159" s="98"/>
      <c r="AD159" s="98"/>
      <c r="AE159" s="98"/>
      <c r="AF159" s="98"/>
      <c r="AG159" s="98"/>
      <c r="AH159" s="98"/>
      <c r="AI159" s="98"/>
      <c r="AJ159" s="98"/>
      <c r="AK159" s="98"/>
      <c r="AL159" s="98"/>
      <c r="AM159" s="98"/>
      <c r="AN159" s="98"/>
      <c r="AO159" s="98"/>
      <c r="AP159" s="98"/>
      <c r="AQ159" s="98"/>
      <c r="AR159" s="98"/>
      <c r="AS159" s="98"/>
      <c r="AT159" s="98"/>
      <c r="AU159" s="98"/>
      <c r="AV159" s="98"/>
      <c r="AW159" s="98"/>
      <c r="AX159" s="98"/>
      <c r="AY159" s="98"/>
      <c r="AZ159" s="98"/>
    </row>
    <row r="160" spans="1:52" x14ac:dyDescent="0.2">
      <c r="A160" s="121">
        <f t="shared" si="8"/>
        <v>44346</v>
      </c>
      <c r="B160" s="121" t="str">
        <f t="shared" si="7"/>
        <v/>
      </c>
      <c r="C160" s="103"/>
      <c r="D160" s="103"/>
      <c r="E160" s="103"/>
      <c r="F160" s="103"/>
      <c r="G160" s="103"/>
      <c r="H160" s="103"/>
      <c r="I160" s="99" t="str">
        <f t="shared" si="6"/>
        <v/>
      </c>
      <c r="J160" s="98"/>
      <c r="K160" s="98"/>
      <c r="L160" s="98"/>
      <c r="M160" s="98"/>
      <c r="N160" s="98"/>
      <c r="O160" s="98"/>
      <c r="P160" s="98"/>
      <c r="Q160" s="98"/>
      <c r="R160" s="98"/>
      <c r="S160" s="98"/>
      <c r="T160" s="98"/>
      <c r="U160" s="98"/>
      <c r="V160" s="98"/>
      <c r="W160" s="98"/>
      <c r="X160" s="98"/>
      <c r="Y160" s="98"/>
      <c r="Z160" s="98"/>
      <c r="AA160" s="98"/>
      <c r="AB160" s="98"/>
      <c r="AC160" s="98"/>
      <c r="AD160" s="98"/>
      <c r="AE160" s="98"/>
      <c r="AF160" s="98"/>
      <c r="AG160" s="98"/>
      <c r="AH160" s="98"/>
      <c r="AI160" s="98"/>
      <c r="AJ160" s="98"/>
      <c r="AK160" s="98"/>
      <c r="AL160" s="98"/>
      <c r="AM160" s="98"/>
      <c r="AN160" s="98"/>
      <c r="AO160" s="98"/>
      <c r="AP160" s="98"/>
      <c r="AQ160" s="98"/>
      <c r="AR160" s="98"/>
      <c r="AS160" s="98"/>
      <c r="AT160" s="98"/>
      <c r="AU160" s="98"/>
      <c r="AV160" s="98"/>
      <c r="AW160" s="98"/>
      <c r="AX160" s="98"/>
      <c r="AY160" s="98"/>
      <c r="AZ160" s="98"/>
    </row>
    <row r="161" spans="1:52" x14ac:dyDescent="0.2">
      <c r="A161" s="121">
        <f t="shared" si="8"/>
        <v>44347</v>
      </c>
      <c r="B161" s="121" t="str">
        <f t="shared" si="7"/>
        <v/>
      </c>
      <c r="C161" s="103"/>
      <c r="D161" s="103"/>
      <c r="E161" s="103"/>
      <c r="F161" s="103"/>
      <c r="G161" s="103"/>
      <c r="H161" s="103"/>
      <c r="I161" s="99" t="str">
        <f t="shared" si="6"/>
        <v/>
      </c>
      <c r="J161" s="98"/>
      <c r="K161" s="98"/>
      <c r="L161" s="98"/>
      <c r="M161" s="98"/>
      <c r="N161" s="98"/>
      <c r="O161" s="98"/>
      <c r="P161" s="98"/>
      <c r="Q161" s="98"/>
      <c r="R161" s="98"/>
      <c r="S161" s="98"/>
      <c r="T161" s="98"/>
      <c r="U161" s="98"/>
      <c r="V161" s="98"/>
      <c r="W161" s="98"/>
      <c r="X161" s="98"/>
      <c r="Y161" s="98"/>
      <c r="Z161" s="98"/>
      <c r="AA161" s="98"/>
      <c r="AB161" s="98"/>
      <c r="AC161" s="98"/>
      <c r="AD161" s="98"/>
      <c r="AE161" s="98"/>
      <c r="AF161" s="98"/>
      <c r="AG161" s="98"/>
      <c r="AH161" s="98"/>
      <c r="AI161" s="98"/>
      <c r="AJ161" s="98"/>
      <c r="AK161" s="98"/>
      <c r="AL161" s="98"/>
      <c r="AM161" s="98"/>
      <c r="AN161" s="98"/>
      <c r="AO161" s="98"/>
      <c r="AP161" s="98"/>
      <c r="AQ161" s="98"/>
      <c r="AR161" s="98"/>
      <c r="AS161" s="98"/>
      <c r="AT161" s="98"/>
      <c r="AU161" s="98"/>
      <c r="AV161" s="98"/>
      <c r="AW161" s="98"/>
      <c r="AX161" s="98"/>
      <c r="AY161" s="98"/>
      <c r="AZ161" s="98"/>
    </row>
    <row r="162" spans="1:52" x14ac:dyDescent="0.2">
      <c r="A162" s="121">
        <f t="shared" si="8"/>
        <v>44348</v>
      </c>
      <c r="B162" s="121" t="str">
        <f t="shared" si="7"/>
        <v/>
      </c>
      <c r="C162" s="103"/>
      <c r="D162" s="103"/>
      <c r="E162" s="103"/>
      <c r="F162" s="103"/>
      <c r="G162" s="103"/>
      <c r="H162" s="103"/>
      <c r="I162" s="99" t="str">
        <f t="shared" si="6"/>
        <v/>
      </c>
      <c r="J162" s="98"/>
      <c r="K162" s="98"/>
      <c r="L162" s="98"/>
      <c r="M162" s="98"/>
      <c r="N162" s="98"/>
      <c r="O162" s="98"/>
      <c r="P162" s="98"/>
      <c r="Q162" s="98"/>
      <c r="R162" s="98"/>
      <c r="S162" s="98"/>
      <c r="T162" s="98"/>
      <c r="U162" s="98"/>
      <c r="V162" s="98"/>
      <c r="W162" s="98"/>
      <c r="X162" s="98"/>
      <c r="Y162" s="98"/>
      <c r="Z162" s="98"/>
      <c r="AA162" s="98"/>
      <c r="AB162" s="98"/>
      <c r="AC162" s="98"/>
      <c r="AD162" s="98"/>
      <c r="AE162" s="98"/>
      <c r="AF162" s="98"/>
      <c r="AG162" s="98"/>
      <c r="AH162" s="98"/>
      <c r="AI162" s="98"/>
      <c r="AJ162" s="98"/>
      <c r="AK162" s="98"/>
      <c r="AL162" s="98"/>
      <c r="AM162" s="98"/>
      <c r="AN162" s="98"/>
      <c r="AO162" s="98"/>
      <c r="AP162" s="98"/>
      <c r="AQ162" s="98"/>
      <c r="AR162" s="98"/>
      <c r="AS162" s="98"/>
      <c r="AT162" s="98"/>
      <c r="AU162" s="98"/>
      <c r="AV162" s="98"/>
      <c r="AW162" s="98"/>
      <c r="AX162" s="98"/>
      <c r="AY162" s="98"/>
      <c r="AZ162" s="98"/>
    </row>
    <row r="163" spans="1:52" x14ac:dyDescent="0.2">
      <c r="A163" s="121">
        <f t="shared" si="8"/>
        <v>44349</v>
      </c>
      <c r="B163" s="121" t="str">
        <f t="shared" si="7"/>
        <v>Mittwoch</v>
      </c>
      <c r="C163" s="103"/>
      <c r="D163" s="103"/>
      <c r="E163" s="103"/>
      <c r="F163" s="103"/>
      <c r="G163" s="103"/>
      <c r="H163" s="103"/>
      <c r="I163" s="99" t="str">
        <f t="shared" si="6"/>
        <v/>
      </c>
      <c r="J163" s="98"/>
      <c r="K163" s="98"/>
      <c r="L163" s="98"/>
      <c r="M163" s="98"/>
      <c r="N163" s="98"/>
      <c r="O163" s="98"/>
      <c r="P163" s="98"/>
      <c r="Q163" s="98"/>
      <c r="R163" s="98"/>
      <c r="S163" s="98"/>
      <c r="T163" s="98"/>
      <c r="U163" s="98"/>
      <c r="V163" s="98"/>
      <c r="W163" s="98"/>
      <c r="X163" s="98"/>
      <c r="Y163" s="98"/>
      <c r="Z163" s="98"/>
      <c r="AA163" s="98"/>
      <c r="AB163" s="98"/>
      <c r="AC163" s="98"/>
      <c r="AD163" s="98"/>
      <c r="AE163" s="98"/>
      <c r="AF163" s="98"/>
      <c r="AG163" s="98"/>
      <c r="AH163" s="98"/>
      <c r="AI163" s="98"/>
      <c r="AJ163" s="98"/>
      <c r="AK163" s="98"/>
      <c r="AL163" s="98"/>
      <c r="AM163" s="98"/>
      <c r="AN163" s="98"/>
      <c r="AO163" s="98"/>
      <c r="AP163" s="98"/>
      <c r="AQ163" s="98"/>
      <c r="AR163" s="98"/>
      <c r="AS163" s="98"/>
      <c r="AT163" s="98"/>
      <c r="AU163" s="98"/>
      <c r="AV163" s="98"/>
      <c r="AW163" s="98"/>
      <c r="AX163" s="98"/>
      <c r="AY163" s="98"/>
      <c r="AZ163" s="98"/>
    </row>
    <row r="164" spans="1:52" x14ac:dyDescent="0.2">
      <c r="A164" s="121">
        <f t="shared" si="8"/>
        <v>44350</v>
      </c>
      <c r="B164" s="121" t="str">
        <f t="shared" si="7"/>
        <v/>
      </c>
      <c r="C164" s="103"/>
      <c r="D164" s="103"/>
      <c r="E164" s="103"/>
      <c r="F164" s="103"/>
      <c r="G164" s="103"/>
      <c r="H164" s="103"/>
      <c r="I164" s="99" t="str">
        <f t="shared" si="6"/>
        <v/>
      </c>
      <c r="J164" s="98"/>
      <c r="K164" s="98"/>
      <c r="L164" s="98"/>
      <c r="M164" s="98"/>
      <c r="N164" s="98"/>
      <c r="O164" s="98"/>
      <c r="P164" s="98"/>
      <c r="Q164" s="98"/>
      <c r="R164" s="98"/>
      <c r="S164" s="98"/>
      <c r="T164" s="98"/>
      <c r="U164" s="98"/>
      <c r="V164" s="98"/>
      <c r="W164" s="98"/>
      <c r="X164" s="98"/>
      <c r="Y164" s="98"/>
      <c r="Z164" s="98"/>
      <c r="AA164" s="98"/>
      <c r="AB164" s="98"/>
      <c r="AC164" s="98"/>
      <c r="AD164" s="98"/>
      <c r="AE164" s="98"/>
      <c r="AF164" s="98"/>
      <c r="AG164" s="98"/>
      <c r="AH164" s="98"/>
      <c r="AI164" s="98"/>
      <c r="AJ164" s="98"/>
      <c r="AK164" s="98"/>
      <c r="AL164" s="98"/>
      <c r="AM164" s="98"/>
      <c r="AN164" s="98"/>
      <c r="AO164" s="98"/>
      <c r="AP164" s="98"/>
      <c r="AQ164" s="98"/>
      <c r="AR164" s="98"/>
      <c r="AS164" s="98"/>
      <c r="AT164" s="98"/>
      <c r="AU164" s="98"/>
      <c r="AV164" s="98"/>
      <c r="AW164" s="98"/>
      <c r="AX164" s="98"/>
      <c r="AY164" s="98"/>
      <c r="AZ164" s="98"/>
    </row>
    <row r="165" spans="1:52" x14ac:dyDescent="0.2">
      <c r="A165" s="121">
        <f t="shared" si="8"/>
        <v>44351</v>
      </c>
      <c r="B165" s="121" t="str">
        <f t="shared" si="7"/>
        <v/>
      </c>
      <c r="C165" s="103"/>
      <c r="D165" s="103"/>
      <c r="E165" s="103"/>
      <c r="F165" s="103"/>
      <c r="G165" s="103"/>
      <c r="H165" s="103"/>
      <c r="I165" s="99" t="str">
        <f t="shared" si="6"/>
        <v/>
      </c>
      <c r="J165" s="98"/>
      <c r="K165" s="98"/>
      <c r="L165" s="98"/>
      <c r="M165" s="98"/>
      <c r="N165" s="98"/>
      <c r="O165" s="98"/>
      <c r="P165" s="98"/>
      <c r="Q165" s="98"/>
      <c r="R165" s="98"/>
      <c r="S165" s="98"/>
      <c r="T165" s="98"/>
      <c r="U165" s="98"/>
      <c r="V165" s="98"/>
      <c r="W165" s="98"/>
      <c r="X165" s="98"/>
      <c r="Y165" s="98"/>
      <c r="Z165" s="98"/>
      <c r="AA165" s="98"/>
      <c r="AB165" s="98"/>
      <c r="AC165" s="98"/>
      <c r="AD165" s="98"/>
      <c r="AE165" s="98"/>
      <c r="AF165" s="98"/>
      <c r="AG165" s="98"/>
      <c r="AH165" s="98"/>
      <c r="AI165" s="98"/>
      <c r="AJ165" s="98"/>
      <c r="AK165" s="98"/>
      <c r="AL165" s="98"/>
      <c r="AM165" s="98"/>
      <c r="AN165" s="98"/>
      <c r="AO165" s="98"/>
      <c r="AP165" s="98"/>
      <c r="AQ165" s="98"/>
      <c r="AR165" s="98"/>
      <c r="AS165" s="98"/>
      <c r="AT165" s="98"/>
      <c r="AU165" s="98"/>
      <c r="AV165" s="98"/>
      <c r="AW165" s="98"/>
      <c r="AX165" s="98"/>
      <c r="AY165" s="98"/>
      <c r="AZ165" s="98"/>
    </row>
    <row r="166" spans="1:52" x14ac:dyDescent="0.2">
      <c r="A166" s="121">
        <f t="shared" si="8"/>
        <v>44352</v>
      </c>
      <c r="B166" s="121" t="str">
        <f t="shared" si="7"/>
        <v/>
      </c>
      <c r="C166" s="103"/>
      <c r="D166" s="103"/>
      <c r="E166" s="103"/>
      <c r="F166" s="103"/>
      <c r="G166" s="103"/>
      <c r="H166" s="103"/>
      <c r="I166" s="99" t="str">
        <f t="shared" si="6"/>
        <v/>
      </c>
      <c r="J166" s="98"/>
      <c r="K166" s="98"/>
      <c r="L166" s="98"/>
      <c r="M166" s="98"/>
      <c r="N166" s="98"/>
      <c r="O166" s="98"/>
      <c r="P166" s="98"/>
      <c r="Q166" s="98"/>
      <c r="R166" s="98"/>
      <c r="S166" s="98"/>
      <c r="T166" s="98"/>
      <c r="U166" s="98"/>
      <c r="V166" s="98"/>
      <c r="W166" s="98"/>
      <c r="X166" s="98"/>
      <c r="Y166" s="98"/>
      <c r="Z166" s="98"/>
      <c r="AA166" s="98"/>
      <c r="AB166" s="98"/>
      <c r="AC166" s="98"/>
      <c r="AD166" s="98"/>
      <c r="AE166" s="98"/>
      <c r="AF166" s="98"/>
      <c r="AG166" s="98"/>
      <c r="AH166" s="98"/>
      <c r="AI166" s="98"/>
      <c r="AJ166" s="98"/>
      <c r="AK166" s="98"/>
      <c r="AL166" s="98"/>
      <c r="AM166" s="98"/>
      <c r="AN166" s="98"/>
      <c r="AO166" s="98"/>
      <c r="AP166" s="98"/>
      <c r="AQ166" s="98"/>
      <c r="AR166" s="98"/>
      <c r="AS166" s="98"/>
      <c r="AT166" s="98"/>
      <c r="AU166" s="98"/>
      <c r="AV166" s="98"/>
      <c r="AW166" s="98"/>
      <c r="AX166" s="98"/>
      <c r="AY166" s="98"/>
      <c r="AZ166" s="98"/>
    </row>
    <row r="167" spans="1:52" x14ac:dyDescent="0.2">
      <c r="A167" s="121">
        <f t="shared" si="8"/>
        <v>44353</v>
      </c>
      <c r="B167" s="121" t="str">
        <f t="shared" si="7"/>
        <v/>
      </c>
      <c r="C167" s="103"/>
      <c r="D167" s="103"/>
      <c r="E167" s="103"/>
      <c r="F167" s="103"/>
      <c r="G167" s="103"/>
      <c r="H167" s="103"/>
      <c r="I167" s="99" t="str">
        <f t="shared" si="6"/>
        <v/>
      </c>
      <c r="J167" s="98"/>
      <c r="K167" s="98"/>
      <c r="L167" s="98"/>
      <c r="M167" s="98"/>
      <c r="N167" s="98"/>
      <c r="O167" s="98"/>
      <c r="P167" s="98"/>
      <c r="Q167" s="98"/>
      <c r="R167" s="98"/>
      <c r="S167" s="98"/>
      <c r="T167" s="98"/>
      <c r="U167" s="98"/>
      <c r="V167" s="98"/>
      <c r="W167" s="98"/>
      <c r="X167" s="98"/>
      <c r="Y167" s="98"/>
      <c r="Z167" s="98"/>
      <c r="AA167" s="98"/>
      <c r="AB167" s="98"/>
      <c r="AC167" s="98"/>
      <c r="AD167" s="98"/>
      <c r="AE167" s="98"/>
      <c r="AF167" s="98"/>
      <c r="AG167" s="98"/>
      <c r="AH167" s="98"/>
      <c r="AI167" s="98"/>
      <c r="AJ167" s="98"/>
      <c r="AK167" s="98"/>
      <c r="AL167" s="98"/>
      <c r="AM167" s="98"/>
      <c r="AN167" s="98"/>
      <c r="AO167" s="98"/>
      <c r="AP167" s="98"/>
      <c r="AQ167" s="98"/>
      <c r="AR167" s="98"/>
      <c r="AS167" s="98"/>
      <c r="AT167" s="98"/>
      <c r="AU167" s="98"/>
      <c r="AV167" s="98"/>
      <c r="AW167" s="98"/>
      <c r="AX167" s="98"/>
      <c r="AY167" s="98"/>
      <c r="AZ167" s="98"/>
    </row>
    <row r="168" spans="1:52" x14ac:dyDescent="0.2">
      <c r="A168" s="121">
        <f t="shared" si="8"/>
        <v>44354</v>
      </c>
      <c r="B168" s="121" t="str">
        <f t="shared" si="7"/>
        <v/>
      </c>
      <c r="C168" s="103"/>
      <c r="D168" s="103"/>
      <c r="E168" s="103"/>
      <c r="F168" s="103"/>
      <c r="G168" s="103"/>
      <c r="H168" s="103"/>
      <c r="I168" s="99" t="str">
        <f t="shared" si="6"/>
        <v/>
      </c>
      <c r="J168" s="98"/>
      <c r="K168" s="98"/>
      <c r="L168" s="98"/>
      <c r="M168" s="98"/>
      <c r="N168" s="98"/>
      <c r="O168" s="98"/>
      <c r="P168" s="98"/>
      <c r="Q168" s="98"/>
      <c r="R168" s="98"/>
      <c r="S168" s="98"/>
      <c r="T168" s="98"/>
      <c r="U168" s="98"/>
      <c r="V168" s="98"/>
      <c r="W168" s="98"/>
      <c r="X168" s="98"/>
      <c r="Y168" s="98"/>
      <c r="Z168" s="98"/>
      <c r="AA168" s="98"/>
      <c r="AB168" s="98"/>
      <c r="AC168" s="98"/>
      <c r="AD168" s="98"/>
      <c r="AE168" s="98"/>
      <c r="AF168" s="98"/>
      <c r="AG168" s="98"/>
      <c r="AH168" s="98"/>
      <c r="AI168" s="98"/>
      <c r="AJ168" s="98"/>
      <c r="AK168" s="98"/>
      <c r="AL168" s="98"/>
      <c r="AM168" s="98"/>
      <c r="AN168" s="98"/>
      <c r="AO168" s="98"/>
      <c r="AP168" s="98"/>
      <c r="AQ168" s="98"/>
      <c r="AR168" s="98"/>
      <c r="AS168" s="98"/>
      <c r="AT168" s="98"/>
      <c r="AU168" s="98"/>
      <c r="AV168" s="98"/>
      <c r="AW168" s="98"/>
      <c r="AX168" s="98"/>
      <c r="AY168" s="98"/>
      <c r="AZ168" s="98"/>
    </row>
    <row r="169" spans="1:52" x14ac:dyDescent="0.2">
      <c r="A169" s="121">
        <f t="shared" si="8"/>
        <v>44355</v>
      </c>
      <c r="B169" s="121" t="str">
        <f t="shared" si="7"/>
        <v/>
      </c>
      <c r="C169" s="103"/>
      <c r="D169" s="103"/>
      <c r="E169" s="103"/>
      <c r="F169" s="103"/>
      <c r="G169" s="103"/>
      <c r="H169" s="103"/>
      <c r="I169" s="99" t="str">
        <f t="shared" si="6"/>
        <v/>
      </c>
      <c r="J169" s="98"/>
      <c r="K169" s="98"/>
      <c r="L169" s="98"/>
      <c r="M169" s="98"/>
      <c r="N169" s="98"/>
      <c r="O169" s="98"/>
      <c r="P169" s="98"/>
      <c r="Q169" s="98"/>
      <c r="R169" s="98"/>
      <c r="S169" s="98"/>
      <c r="T169" s="98"/>
      <c r="U169" s="98"/>
      <c r="V169" s="98"/>
      <c r="W169" s="98"/>
      <c r="X169" s="98"/>
      <c r="Y169" s="98"/>
      <c r="Z169" s="98"/>
      <c r="AA169" s="98"/>
      <c r="AB169" s="98"/>
      <c r="AC169" s="98"/>
      <c r="AD169" s="98"/>
      <c r="AE169" s="98"/>
      <c r="AF169" s="98"/>
      <c r="AG169" s="98"/>
      <c r="AH169" s="98"/>
      <c r="AI169" s="98"/>
      <c r="AJ169" s="98"/>
      <c r="AK169" s="98"/>
      <c r="AL169" s="98"/>
      <c r="AM169" s="98"/>
      <c r="AN169" s="98"/>
      <c r="AO169" s="98"/>
      <c r="AP169" s="98"/>
      <c r="AQ169" s="98"/>
      <c r="AR169" s="98"/>
      <c r="AS169" s="98"/>
      <c r="AT169" s="98"/>
      <c r="AU169" s="98"/>
      <c r="AV169" s="98"/>
      <c r="AW169" s="98"/>
      <c r="AX169" s="98"/>
      <c r="AY169" s="98"/>
      <c r="AZ169" s="98"/>
    </row>
    <row r="170" spans="1:52" x14ac:dyDescent="0.2">
      <c r="A170" s="121">
        <f t="shared" si="8"/>
        <v>44356</v>
      </c>
      <c r="B170" s="121" t="str">
        <f t="shared" si="7"/>
        <v>Mittwoch</v>
      </c>
      <c r="C170" s="103"/>
      <c r="D170" s="103"/>
      <c r="E170" s="103"/>
      <c r="F170" s="103"/>
      <c r="G170" s="103"/>
      <c r="H170" s="103"/>
      <c r="I170" s="99" t="str">
        <f t="shared" si="6"/>
        <v/>
      </c>
      <c r="J170" s="98"/>
      <c r="K170" s="98"/>
      <c r="L170" s="98"/>
      <c r="M170" s="98"/>
      <c r="N170" s="98"/>
      <c r="O170" s="98"/>
      <c r="P170" s="98"/>
      <c r="Q170" s="98"/>
      <c r="R170" s="98"/>
      <c r="S170" s="98"/>
      <c r="T170" s="98"/>
      <c r="U170" s="98"/>
      <c r="V170" s="98"/>
      <c r="W170" s="98"/>
      <c r="X170" s="98"/>
      <c r="Y170" s="98"/>
      <c r="Z170" s="98"/>
      <c r="AA170" s="98"/>
      <c r="AB170" s="98"/>
      <c r="AC170" s="98"/>
      <c r="AD170" s="98"/>
      <c r="AE170" s="98"/>
      <c r="AF170" s="98"/>
      <c r="AG170" s="98"/>
      <c r="AH170" s="98"/>
      <c r="AI170" s="98"/>
      <c r="AJ170" s="98"/>
      <c r="AK170" s="98"/>
      <c r="AL170" s="98"/>
      <c r="AM170" s="98"/>
      <c r="AN170" s="98"/>
      <c r="AO170" s="98"/>
      <c r="AP170" s="98"/>
      <c r="AQ170" s="98"/>
      <c r="AR170" s="98"/>
      <c r="AS170" s="98"/>
      <c r="AT170" s="98"/>
      <c r="AU170" s="98"/>
      <c r="AV170" s="98"/>
      <c r="AW170" s="98"/>
      <c r="AX170" s="98"/>
      <c r="AY170" s="98"/>
      <c r="AZ170" s="98"/>
    </row>
    <row r="171" spans="1:52" x14ac:dyDescent="0.2">
      <c r="A171" s="121">
        <f t="shared" si="8"/>
        <v>44357</v>
      </c>
      <c r="B171" s="121" t="str">
        <f t="shared" si="7"/>
        <v/>
      </c>
      <c r="C171" s="103"/>
      <c r="D171" s="103"/>
      <c r="E171" s="103"/>
      <c r="F171" s="103"/>
      <c r="G171" s="103"/>
      <c r="H171" s="103"/>
      <c r="I171" s="99" t="str">
        <f t="shared" si="6"/>
        <v/>
      </c>
      <c r="J171" s="98"/>
      <c r="K171" s="98"/>
      <c r="L171" s="98"/>
      <c r="M171" s="98"/>
      <c r="N171" s="98"/>
      <c r="O171" s="98"/>
      <c r="P171" s="98"/>
      <c r="Q171" s="98"/>
      <c r="R171" s="98"/>
      <c r="S171" s="98"/>
      <c r="T171" s="98"/>
      <c r="U171" s="98"/>
      <c r="V171" s="98"/>
      <c r="W171" s="98"/>
      <c r="X171" s="98"/>
      <c r="Y171" s="98"/>
      <c r="Z171" s="98"/>
      <c r="AA171" s="98"/>
      <c r="AB171" s="98"/>
      <c r="AC171" s="98"/>
      <c r="AD171" s="98"/>
      <c r="AE171" s="98"/>
      <c r="AF171" s="98"/>
      <c r="AG171" s="98"/>
      <c r="AH171" s="98"/>
      <c r="AI171" s="98"/>
      <c r="AJ171" s="98"/>
      <c r="AK171" s="98"/>
      <c r="AL171" s="98"/>
      <c r="AM171" s="98"/>
      <c r="AN171" s="98"/>
      <c r="AO171" s="98"/>
      <c r="AP171" s="98"/>
      <c r="AQ171" s="98"/>
      <c r="AR171" s="98"/>
      <c r="AS171" s="98"/>
      <c r="AT171" s="98"/>
      <c r="AU171" s="98"/>
      <c r="AV171" s="98"/>
      <c r="AW171" s="98"/>
      <c r="AX171" s="98"/>
      <c r="AY171" s="98"/>
      <c r="AZ171" s="98"/>
    </row>
    <row r="172" spans="1:52" x14ac:dyDescent="0.2">
      <c r="A172" s="121">
        <f t="shared" si="8"/>
        <v>44358</v>
      </c>
      <c r="B172" s="121" t="str">
        <f t="shared" si="7"/>
        <v/>
      </c>
      <c r="C172" s="103"/>
      <c r="D172" s="103"/>
      <c r="E172" s="103"/>
      <c r="F172" s="103"/>
      <c r="G172" s="103"/>
      <c r="H172" s="103"/>
      <c r="I172" s="99" t="str">
        <f t="shared" si="6"/>
        <v/>
      </c>
      <c r="J172" s="98"/>
      <c r="K172" s="98"/>
      <c r="L172" s="98"/>
      <c r="M172" s="98"/>
      <c r="N172" s="98"/>
      <c r="O172" s="98"/>
      <c r="P172" s="98"/>
      <c r="Q172" s="98"/>
      <c r="R172" s="98"/>
      <c r="S172" s="98"/>
      <c r="T172" s="98"/>
      <c r="U172" s="98"/>
      <c r="V172" s="98"/>
      <c r="W172" s="98"/>
      <c r="X172" s="98"/>
      <c r="Y172" s="98"/>
      <c r="Z172" s="98"/>
      <c r="AA172" s="98"/>
      <c r="AB172" s="98"/>
      <c r="AC172" s="98"/>
      <c r="AD172" s="98"/>
      <c r="AE172" s="98"/>
      <c r="AF172" s="98"/>
      <c r="AG172" s="98"/>
      <c r="AH172" s="98"/>
      <c r="AI172" s="98"/>
      <c r="AJ172" s="98"/>
      <c r="AK172" s="98"/>
      <c r="AL172" s="98"/>
      <c r="AM172" s="98"/>
      <c r="AN172" s="98"/>
      <c r="AO172" s="98"/>
      <c r="AP172" s="98"/>
      <c r="AQ172" s="98"/>
      <c r="AR172" s="98"/>
      <c r="AS172" s="98"/>
      <c r="AT172" s="98"/>
      <c r="AU172" s="98"/>
      <c r="AV172" s="98"/>
      <c r="AW172" s="98"/>
      <c r="AX172" s="98"/>
      <c r="AY172" s="98"/>
      <c r="AZ172" s="98"/>
    </row>
    <row r="173" spans="1:52" x14ac:dyDescent="0.2">
      <c r="A173" s="121">
        <f t="shared" si="8"/>
        <v>44359</v>
      </c>
      <c r="B173" s="121" t="str">
        <f t="shared" si="7"/>
        <v/>
      </c>
      <c r="C173" s="103"/>
      <c r="D173" s="103"/>
      <c r="E173" s="103"/>
      <c r="F173" s="103"/>
      <c r="G173" s="103"/>
      <c r="H173" s="103"/>
      <c r="I173" s="99" t="str">
        <f t="shared" si="6"/>
        <v/>
      </c>
      <c r="J173" s="98"/>
      <c r="K173" s="98"/>
      <c r="L173" s="98"/>
      <c r="M173" s="98"/>
      <c r="N173" s="98"/>
      <c r="O173" s="98"/>
      <c r="P173" s="98"/>
      <c r="Q173" s="98"/>
      <c r="R173" s="98"/>
      <c r="S173" s="98"/>
      <c r="T173" s="98"/>
      <c r="U173" s="98"/>
      <c r="V173" s="98"/>
      <c r="W173" s="98"/>
      <c r="X173" s="98"/>
      <c r="Y173" s="98"/>
      <c r="Z173" s="98"/>
      <c r="AA173" s="98"/>
      <c r="AB173" s="98"/>
      <c r="AC173" s="98"/>
      <c r="AD173" s="98"/>
      <c r="AE173" s="98"/>
      <c r="AF173" s="98"/>
      <c r="AG173" s="98"/>
      <c r="AH173" s="98"/>
      <c r="AI173" s="98"/>
      <c r="AJ173" s="98"/>
      <c r="AK173" s="98"/>
      <c r="AL173" s="98"/>
      <c r="AM173" s="98"/>
      <c r="AN173" s="98"/>
      <c r="AO173" s="98"/>
      <c r="AP173" s="98"/>
      <c r="AQ173" s="98"/>
      <c r="AR173" s="98"/>
      <c r="AS173" s="98"/>
      <c r="AT173" s="98"/>
      <c r="AU173" s="98"/>
      <c r="AV173" s="98"/>
      <c r="AW173" s="98"/>
      <c r="AX173" s="98"/>
      <c r="AY173" s="98"/>
      <c r="AZ173" s="98"/>
    </row>
    <row r="174" spans="1:52" x14ac:dyDescent="0.2">
      <c r="A174" s="121">
        <f t="shared" si="8"/>
        <v>44360</v>
      </c>
      <c r="B174" s="121" t="str">
        <f t="shared" si="7"/>
        <v/>
      </c>
      <c r="C174" s="103"/>
      <c r="D174" s="103"/>
      <c r="E174" s="103"/>
      <c r="F174" s="103"/>
      <c r="G174" s="103"/>
      <c r="H174" s="103"/>
      <c r="I174" s="99" t="str">
        <f t="shared" si="6"/>
        <v/>
      </c>
      <c r="J174" s="98"/>
      <c r="K174" s="98"/>
      <c r="L174" s="98"/>
      <c r="M174" s="98"/>
      <c r="N174" s="98"/>
      <c r="O174" s="98"/>
      <c r="P174" s="98"/>
      <c r="Q174" s="98"/>
      <c r="R174" s="98"/>
      <c r="S174" s="98"/>
      <c r="T174" s="98"/>
      <c r="U174" s="98"/>
      <c r="V174" s="98"/>
      <c r="W174" s="98"/>
      <c r="X174" s="98"/>
      <c r="Y174" s="98"/>
      <c r="Z174" s="98"/>
      <c r="AA174" s="98"/>
      <c r="AB174" s="98"/>
      <c r="AC174" s="98"/>
      <c r="AD174" s="98"/>
      <c r="AE174" s="98"/>
      <c r="AF174" s="98"/>
      <c r="AG174" s="98"/>
      <c r="AH174" s="98"/>
      <c r="AI174" s="98"/>
      <c r="AJ174" s="98"/>
      <c r="AK174" s="98"/>
      <c r="AL174" s="98"/>
      <c r="AM174" s="98"/>
      <c r="AN174" s="98"/>
      <c r="AO174" s="98"/>
      <c r="AP174" s="98"/>
      <c r="AQ174" s="98"/>
      <c r="AR174" s="98"/>
      <c r="AS174" s="98"/>
      <c r="AT174" s="98"/>
      <c r="AU174" s="98"/>
      <c r="AV174" s="98"/>
      <c r="AW174" s="98"/>
      <c r="AX174" s="98"/>
      <c r="AY174" s="98"/>
      <c r="AZ174" s="98"/>
    </row>
    <row r="175" spans="1:52" x14ac:dyDescent="0.2">
      <c r="A175" s="121">
        <f t="shared" si="8"/>
        <v>44361</v>
      </c>
      <c r="B175" s="121" t="str">
        <f t="shared" si="7"/>
        <v/>
      </c>
      <c r="C175" s="103"/>
      <c r="D175" s="103"/>
      <c r="E175" s="103"/>
      <c r="F175" s="103"/>
      <c r="G175" s="103"/>
      <c r="H175" s="103"/>
      <c r="I175" s="99" t="str">
        <f t="shared" si="6"/>
        <v/>
      </c>
      <c r="J175" s="98"/>
      <c r="K175" s="98"/>
      <c r="L175" s="98"/>
      <c r="M175" s="98"/>
      <c r="N175" s="98"/>
      <c r="O175" s="98"/>
      <c r="P175" s="98"/>
      <c r="Q175" s="98"/>
      <c r="R175" s="98"/>
      <c r="S175" s="98"/>
      <c r="T175" s="98"/>
      <c r="U175" s="98"/>
      <c r="V175" s="98"/>
      <c r="W175" s="98"/>
      <c r="X175" s="98"/>
      <c r="Y175" s="98"/>
      <c r="Z175" s="98"/>
      <c r="AA175" s="98"/>
      <c r="AB175" s="98"/>
      <c r="AC175" s="98"/>
      <c r="AD175" s="98"/>
      <c r="AE175" s="98"/>
      <c r="AF175" s="98"/>
      <c r="AG175" s="98"/>
      <c r="AH175" s="98"/>
      <c r="AI175" s="98"/>
      <c r="AJ175" s="98"/>
      <c r="AK175" s="98"/>
      <c r="AL175" s="98"/>
      <c r="AM175" s="98"/>
      <c r="AN175" s="98"/>
      <c r="AO175" s="98"/>
      <c r="AP175" s="98"/>
      <c r="AQ175" s="98"/>
      <c r="AR175" s="98"/>
      <c r="AS175" s="98"/>
      <c r="AT175" s="98"/>
      <c r="AU175" s="98"/>
      <c r="AV175" s="98"/>
      <c r="AW175" s="98"/>
      <c r="AX175" s="98"/>
      <c r="AY175" s="98"/>
      <c r="AZ175" s="98"/>
    </row>
    <row r="176" spans="1:52" x14ac:dyDescent="0.2">
      <c r="A176" s="121">
        <f t="shared" si="8"/>
        <v>44362</v>
      </c>
      <c r="B176" s="121" t="str">
        <f t="shared" si="7"/>
        <v/>
      </c>
      <c r="C176" s="103"/>
      <c r="D176" s="103"/>
      <c r="E176" s="103"/>
      <c r="F176" s="103"/>
      <c r="G176" s="103"/>
      <c r="H176" s="103"/>
      <c r="I176" s="99" t="str">
        <f t="shared" si="6"/>
        <v/>
      </c>
      <c r="J176" s="98"/>
      <c r="K176" s="98"/>
      <c r="L176" s="98"/>
      <c r="M176" s="98"/>
      <c r="N176" s="98"/>
      <c r="O176" s="98"/>
      <c r="P176" s="98"/>
      <c r="Q176" s="98"/>
      <c r="R176" s="98"/>
      <c r="S176" s="98"/>
      <c r="T176" s="98"/>
      <c r="U176" s="98"/>
      <c r="V176" s="98"/>
      <c r="W176" s="98"/>
      <c r="X176" s="98"/>
      <c r="Y176" s="98"/>
      <c r="Z176" s="98"/>
      <c r="AA176" s="98"/>
      <c r="AB176" s="98"/>
      <c r="AC176" s="98"/>
      <c r="AD176" s="98"/>
      <c r="AE176" s="98"/>
      <c r="AF176" s="98"/>
      <c r="AG176" s="98"/>
      <c r="AH176" s="98"/>
      <c r="AI176" s="98"/>
      <c r="AJ176" s="98"/>
      <c r="AK176" s="98"/>
      <c r="AL176" s="98"/>
      <c r="AM176" s="98"/>
      <c r="AN176" s="98"/>
      <c r="AO176" s="98"/>
      <c r="AP176" s="98"/>
      <c r="AQ176" s="98"/>
      <c r="AR176" s="98"/>
      <c r="AS176" s="98"/>
      <c r="AT176" s="98"/>
      <c r="AU176" s="98"/>
      <c r="AV176" s="98"/>
      <c r="AW176" s="98"/>
      <c r="AX176" s="98"/>
      <c r="AY176" s="98"/>
      <c r="AZ176" s="98"/>
    </row>
    <row r="177" spans="1:52" x14ac:dyDescent="0.2">
      <c r="A177" s="121">
        <f t="shared" si="8"/>
        <v>44363</v>
      </c>
      <c r="B177" s="121" t="str">
        <f t="shared" si="7"/>
        <v>Mittwoch</v>
      </c>
      <c r="C177" s="103"/>
      <c r="D177" s="103"/>
      <c r="E177" s="103"/>
      <c r="F177" s="103"/>
      <c r="G177" s="103"/>
      <c r="H177" s="103"/>
      <c r="I177" s="99" t="str">
        <f t="shared" si="6"/>
        <v/>
      </c>
      <c r="J177" s="98"/>
      <c r="K177" s="98"/>
      <c r="L177" s="98"/>
      <c r="M177" s="98"/>
      <c r="N177" s="98"/>
      <c r="O177" s="98"/>
      <c r="P177" s="98"/>
      <c r="Q177" s="98"/>
      <c r="R177" s="98"/>
      <c r="S177" s="98"/>
      <c r="T177" s="98"/>
      <c r="U177" s="98"/>
      <c r="V177" s="98"/>
      <c r="W177" s="98"/>
      <c r="X177" s="98"/>
      <c r="Y177" s="98"/>
      <c r="Z177" s="98"/>
      <c r="AA177" s="98"/>
      <c r="AB177" s="98"/>
      <c r="AC177" s="98"/>
      <c r="AD177" s="98"/>
      <c r="AE177" s="98"/>
      <c r="AF177" s="98"/>
      <c r="AG177" s="98"/>
      <c r="AH177" s="98"/>
      <c r="AI177" s="98"/>
      <c r="AJ177" s="98"/>
      <c r="AK177" s="98"/>
      <c r="AL177" s="98"/>
      <c r="AM177" s="98"/>
      <c r="AN177" s="98"/>
      <c r="AO177" s="98"/>
      <c r="AP177" s="98"/>
      <c r="AQ177" s="98"/>
      <c r="AR177" s="98"/>
      <c r="AS177" s="98"/>
      <c r="AT177" s="98"/>
      <c r="AU177" s="98"/>
      <c r="AV177" s="98"/>
      <c r="AW177" s="98"/>
      <c r="AX177" s="98"/>
      <c r="AY177" s="98"/>
      <c r="AZ177" s="98"/>
    </row>
    <row r="178" spans="1:52" x14ac:dyDescent="0.2">
      <c r="A178" s="121">
        <f t="shared" si="8"/>
        <v>44364</v>
      </c>
      <c r="B178" s="121" t="str">
        <f t="shared" si="7"/>
        <v/>
      </c>
      <c r="C178" s="103"/>
      <c r="D178" s="103"/>
      <c r="E178" s="103"/>
      <c r="F178" s="103"/>
      <c r="G178" s="103"/>
      <c r="H178" s="103"/>
      <c r="I178" s="99" t="str">
        <f t="shared" si="6"/>
        <v/>
      </c>
      <c r="J178" s="98"/>
      <c r="K178" s="98"/>
      <c r="L178" s="98"/>
      <c r="M178" s="98"/>
      <c r="N178" s="98"/>
      <c r="O178" s="98"/>
      <c r="P178" s="98"/>
      <c r="Q178" s="98"/>
      <c r="R178" s="98"/>
      <c r="S178" s="98"/>
      <c r="T178" s="98"/>
      <c r="U178" s="98"/>
      <c r="V178" s="98"/>
      <c r="W178" s="98"/>
      <c r="X178" s="98"/>
      <c r="Y178" s="98"/>
      <c r="Z178" s="98"/>
      <c r="AA178" s="98"/>
      <c r="AB178" s="98"/>
      <c r="AC178" s="98"/>
      <c r="AD178" s="98"/>
      <c r="AE178" s="98"/>
      <c r="AF178" s="98"/>
      <c r="AG178" s="98"/>
      <c r="AH178" s="98"/>
      <c r="AI178" s="98"/>
      <c r="AJ178" s="98"/>
      <c r="AK178" s="98"/>
      <c r="AL178" s="98"/>
      <c r="AM178" s="98"/>
      <c r="AN178" s="98"/>
      <c r="AO178" s="98"/>
      <c r="AP178" s="98"/>
      <c r="AQ178" s="98"/>
      <c r="AR178" s="98"/>
      <c r="AS178" s="98"/>
      <c r="AT178" s="98"/>
      <c r="AU178" s="98"/>
      <c r="AV178" s="98"/>
      <c r="AW178" s="98"/>
      <c r="AX178" s="98"/>
      <c r="AY178" s="98"/>
      <c r="AZ178" s="98"/>
    </row>
    <row r="179" spans="1:52" x14ac:dyDescent="0.2">
      <c r="A179" s="121">
        <f t="shared" si="8"/>
        <v>44365</v>
      </c>
      <c r="B179" s="121" t="str">
        <f t="shared" si="7"/>
        <v/>
      </c>
      <c r="C179" s="103"/>
      <c r="D179" s="103"/>
      <c r="E179" s="103"/>
      <c r="F179" s="103"/>
      <c r="G179" s="103"/>
      <c r="H179" s="103"/>
      <c r="I179" s="99" t="str">
        <f t="shared" si="6"/>
        <v/>
      </c>
      <c r="J179" s="98"/>
      <c r="K179" s="98"/>
      <c r="L179" s="98"/>
      <c r="M179" s="98"/>
      <c r="N179" s="98"/>
      <c r="O179" s="98"/>
      <c r="P179" s="98"/>
      <c r="Q179" s="98"/>
      <c r="R179" s="98"/>
      <c r="S179" s="98"/>
      <c r="T179" s="98"/>
      <c r="U179" s="98"/>
      <c r="V179" s="98"/>
      <c r="W179" s="98"/>
      <c r="X179" s="98"/>
      <c r="Y179" s="98"/>
      <c r="Z179" s="98"/>
      <c r="AA179" s="98"/>
      <c r="AB179" s="98"/>
      <c r="AC179" s="98"/>
      <c r="AD179" s="98"/>
      <c r="AE179" s="98"/>
      <c r="AF179" s="98"/>
      <c r="AG179" s="98"/>
      <c r="AH179" s="98"/>
      <c r="AI179" s="98"/>
      <c r="AJ179" s="98"/>
      <c r="AK179" s="98"/>
      <c r="AL179" s="98"/>
      <c r="AM179" s="98"/>
      <c r="AN179" s="98"/>
      <c r="AO179" s="98"/>
      <c r="AP179" s="98"/>
      <c r="AQ179" s="98"/>
      <c r="AR179" s="98"/>
      <c r="AS179" s="98"/>
      <c r="AT179" s="98"/>
      <c r="AU179" s="98"/>
      <c r="AV179" s="98"/>
      <c r="AW179" s="98"/>
      <c r="AX179" s="98"/>
      <c r="AY179" s="98"/>
      <c r="AZ179" s="98"/>
    </row>
    <row r="180" spans="1:52" x14ac:dyDescent="0.2">
      <c r="A180" s="121">
        <f t="shared" si="8"/>
        <v>44366</v>
      </c>
      <c r="B180" s="121" t="str">
        <f t="shared" si="7"/>
        <v/>
      </c>
      <c r="C180" s="103"/>
      <c r="D180" s="103"/>
      <c r="E180" s="103"/>
      <c r="F180" s="103"/>
      <c r="G180" s="103"/>
      <c r="H180" s="103"/>
      <c r="I180" s="99" t="str">
        <f t="shared" si="6"/>
        <v/>
      </c>
      <c r="J180" s="98"/>
      <c r="K180" s="98"/>
      <c r="L180" s="98"/>
      <c r="M180" s="98"/>
      <c r="N180" s="98"/>
      <c r="O180" s="98"/>
      <c r="P180" s="98"/>
      <c r="Q180" s="98"/>
      <c r="R180" s="98"/>
      <c r="S180" s="98"/>
      <c r="T180" s="98"/>
      <c r="U180" s="98"/>
      <c r="V180" s="98"/>
      <c r="W180" s="98"/>
      <c r="X180" s="98"/>
      <c r="Y180" s="98"/>
      <c r="Z180" s="98"/>
      <c r="AA180" s="98"/>
      <c r="AB180" s="98"/>
      <c r="AC180" s="98"/>
      <c r="AD180" s="98"/>
      <c r="AE180" s="98"/>
      <c r="AF180" s="98"/>
      <c r="AG180" s="98"/>
      <c r="AH180" s="98"/>
      <c r="AI180" s="98"/>
      <c r="AJ180" s="98"/>
      <c r="AK180" s="98"/>
      <c r="AL180" s="98"/>
      <c r="AM180" s="98"/>
      <c r="AN180" s="98"/>
      <c r="AO180" s="98"/>
      <c r="AP180" s="98"/>
      <c r="AQ180" s="98"/>
      <c r="AR180" s="98"/>
      <c r="AS180" s="98"/>
      <c r="AT180" s="98"/>
      <c r="AU180" s="98"/>
      <c r="AV180" s="98"/>
      <c r="AW180" s="98"/>
      <c r="AX180" s="98"/>
      <c r="AY180" s="98"/>
      <c r="AZ180" s="98"/>
    </row>
    <row r="181" spans="1:52" x14ac:dyDescent="0.2">
      <c r="A181" s="121">
        <f t="shared" si="8"/>
        <v>44367</v>
      </c>
      <c r="B181" s="121" t="str">
        <f t="shared" si="7"/>
        <v/>
      </c>
      <c r="C181" s="103"/>
      <c r="D181" s="103"/>
      <c r="E181" s="103"/>
      <c r="F181" s="103"/>
      <c r="G181" s="103"/>
      <c r="H181" s="103"/>
      <c r="I181" s="99" t="str">
        <f t="shared" si="6"/>
        <v/>
      </c>
      <c r="J181" s="98"/>
      <c r="K181" s="98"/>
      <c r="L181" s="98"/>
      <c r="M181" s="98"/>
      <c r="N181" s="98"/>
      <c r="O181" s="98"/>
      <c r="P181" s="98"/>
      <c r="Q181" s="98"/>
      <c r="R181" s="98"/>
      <c r="S181" s="98"/>
      <c r="T181" s="98"/>
      <c r="U181" s="98"/>
      <c r="V181" s="98"/>
      <c r="W181" s="98"/>
      <c r="X181" s="98"/>
      <c r="Y181" s="98"/>
      <c r="Z181" s="98"/>
      <c r="AA181" s="98"/>
      <c r="AB181" s="98"/>
      <c r="AC181" s="98"/>
      <c r="AD181" s="98"/>
      <c r="AE181" s="98"/>
      <c r="AF181" s="98"/>
      <c r="AG181" s="98"/>
      <c r="AH181" s="98"/>
      <c r="AI181" s="98"/>
      <c r="AJ181" s="98"/>
      <c r="AK181" s="98"/>
      <c r="AL181" s="98"/>
      <c r="AM181" s="98"/>
      <c r="AN181" s="98"/>
      <c r="AO181" s="98"/>
      <c r="AP181" s="98"/>
      <c r="AQ181" s="98"/>
      <c r="AR181" s="98"/>
      <c r="AS181" s="98"/>
      <c r="AT181" s="98"/>
      <c r="AU181" s="98"/>
      <c r="AV181" s="98"/>
      <c r="AW181" s="98"/>
      <c r="AX181" s="98"/>
      <c r="AY181" s="98"/>
      <c r="AZ181" s="98"/>
    </row>
    <row r="182" spans="1:52" x14ac:dyDescent="0.2">
      <c r="A182" s="121">
        <f t="shared" si="8"/>
        <v>44368</v>
      </c>
      <c r="B182" s="121" t="str">
        <f t="shared" si="7"/>
        <v/>
      </c>
      <c r="C182" s="103"/>
      <c r="D182" s="103"/>
      <c r="E182" s="103"/>
      <c r="F182" s="103"/>
      <c r="G182" s="103"/>
      <c r="H182" s="103"/>
      <c r="I182" s="99" t="str">
        <f t="shared" si="6"/>
        <v/>
      </c>
      <c r="J182" s="98"/>
      <c r="K182" s="98"/>
      <c r="L182" s="98"/>
      <c r="M182" s="98"/>
      <c r="N182" s="98"/>
      <c r="O182" s="98"/>
      <c r="P182" s="98"/>
      <c r="Q182" s="98"/>
      <c r="R182" s="98"/>
      <c r="S182" s="98"/>
      <c r="T182" s="98"/>
      <c r="U182" s="98"/>
      <c r="V182" s="98"/>
      <c r="W182" s="98"/>
      <c r="X182" s="98"/>
      <c r="Y182" s="98"/>
      <c r="Z182" s="98"/>
      <c r="AA182" s="98"/>
      <c r="AB182" s="98"/>
      <c r="AC182" s="98"/>
      <c r="AD182" s="98"/>
      <c r="AE182" s="98"/>
      <c r="AF182" s="98"/>
      <c r="AG182" s="98"/>
      <c r="AH182" s="98"/>
      <c r="AI182" s="98"/>
      <c r="AJ182" s="98"/>
      <c r="AK182" s="98"/>
      <c r="AL182" s="98"/>
      <c r="AM182" s="98"/>
      <c r="AN182" s="98"/>
      <c r="AO182" s="98"/>
      <c r="AP182" s="98"/>
      <c r="AQ182" s="98"/>
      <c r="AR182" s="98"/>
      <c r="AS182" s="98"/>
      <c r="AT182" s="98"/>
      <c r="AU182" s="98"/>
      <c r="AV182" s="98"/>
      <c r="AW182" s="98"/>
      <c r="AX182" s="98"/>
      <c r="AY182" s="98"/>
      <c r="AZ182" s="98"/>
    </row>
    <row r="183" spans="1:52" x14ac:dyDescent="0.2">
      <c r="A183" s="121">
        <f t="shared" si="8"/>
        <v>44369</v>
      </c>
      <c r="B183" s="121" t="str">
        <f t="shared" si="7"/>
        <v/>
      </c>
      <c r="C183" s="103"/>
      <c r="D183" s="103"/>
      <c r="E183" s="103"/>
      <c r="F183" s="103"/>
      <c r="G183" s="103"/>
      <c r="H183" s="103"/>
      <c r="I183" s="99" t="str">
        <f t="shared" si="6"/>
        <v/>
      </c>
      <c r="J183" s="98"/>
      <c r="K183" s="98"/>
      <c r="L183" s="98"/>
      <c r="M183" s="98"/>
      <c r="N183" s="98"/>
      <c r="O183" s="98"/>
      <c r="P183" s="98"/>
      <c r="Q183" s="98"/>
      <c r="R183" s="98"/>
      <c r="S183" s="98"/>
      <c r="T183" s="98"/>
      <c r="U183" s="98"/>
      <c r="V183" s="98"/>
      <c r="W183" s="98"/>
      <c r="X183" s="98"/>
      <c r="Y183" s="98"/>
      <c r="Z183" s="98"/>
      <c r="AA183" s="98"/>
      <c r="AB183" s="98"/>
      <c r="AC183" s="98"/>
      <c r="AD183" s="98"/>
      <c r="AE183" s="98"/>
      <c r="AF183" s="98"/>
      <c r="AG183" s="98"/>
      <c r="AH183" s="98"/>
      <c r="AI183" s="98"/>
      <c r="AJ183" s="98"/>
      <c r="AK183" s="98"/>
      <c r="AL183" s="98"/>
      <c r="AM183" s="98"/>
      <c r="AN183" s="98"/>
      <c r="AO183" s="98"/>
      <c r="AP183" s="98"/>
      <c r="AQ183" s="98"/>
      <c r="AR183" s="98"/>
      <c r="AS183" s="98"/>
      <c r="AT183" s="98"/>
      <c r="AU183" s="98"/>
      <c r="AV183" s="98"/>
      <c r="AW183" s="98"/>
      <c r="AX183" s="98"/>
      <c r="AY183" s="98"/>
      <c r="AZ183" s="98"/>
    </row>
    <row r="184" spans="1:52" x14ac:dyDescent="0.2">
      <c r="A184" s="121">
        <f t="shared" si="8"/>
        <v>44370</v>
      </c>
      <c r="B184" s="121" t="str">
        <f t="shared" si="7"/>
        <v>Mittwoch</v>
      </c>
      <c r="C184" s="103"/>
      <c r="D184" s="103"/>
      <c r="E184" s="103"/>
      <c r="F184" s="103"/>
      <c r="G184" s="103"/>
      <c r="H184" s="103"/>
      <c r="I184" s="99" t="str">
        <f t="shared" si="6"/>
        <v/>
      </c>
      <c r="J184" s="98"/>
      <c r="K184" s="98"/>
      <c r="L184" s="98"/>
      <c r="M184" s="98"/>
      <c r="N184" s="98"/>
      <c r="O184" s="98"/>
      <c r="P184" s="98"/>
      <c r="Q184" s="98"/>
      <c r="R184" s="98"/>
      <c r="S184" s="98"/>
      <c r="T184" s="98"/>
      <c r="U184" s="98"/>
      <c r="V184" s="98"/>
      <c r="W184" s="98"/>
      <c r="X184" s="98"/>
      <c r="Y184" s="98"/>
      <c r="Z184" s="98"/>
      <c r="AA184" s="98"/>
      <c r="AB184" s="98"/>
      <c r="AC184" s="98"/>
      <c r="AD184" s="98"/>
      <c r="AE184" s="98"/>
      <c r="AF184" s="98"/>
      <c r="AG184" s="98"/>
      <c r="AH184" s="98"/>
      <c r="AI184" s="98"/>
      <c r="AJ184" s="98"/>
      <c r="AK184" s="98"/>
      <c r="AL184" s="98"/>
      <c r="AM184" s="98"/>
      <c r="AN184" s="98"/>
      <c r="AO184" s="98"/>
      <c r="AP184" s="98"/>
      <c r="AQ184" s="98"/>
      <c r="AR184" s="98"/>
      <c r="AS184" s="98"/>
      <c r="AT184" s="98"/>
      <c r="AU184" s="98"/>
      <c r="AV184" s="98"/>
      <c r="AW184" s="98"/>
      <c r="AX184" s="98"/>
      <c r="AY184" s="98"/>
      <c r="AZ184" s="98"/>
    </row>
    <row r="185" spans="1:52" x14ac:dyDescent="0.2">
      <c r="A185" s="121">
        <f t="shared" si="8"/>
        <v>44371</v>
      </c>
      <c r="B185" s="121" t="str">
        <f t="shared" si="7"/>
        <v/>
      </c>
      <c r="C185" s="103"/>
      <c r="D185" s="103"/>
      <c r="E185" s="103"/>
      <c r="F185" s="103"/>
      <c r="G185" s="103"/>
      <c r="H185" s="103"/>
      <c r="I185" s="99" t="str">
        <f t="shared" si="6"/>
        <v/>
      </c>
      <c r="J185" s="98"/>
      <c r="K185" s="98"/>
      <c r="L185" s="98"/>
      <c r="M185" s="98"/>
      <c r="N185" s="98"/>
      <c r="O185" s="98"/>
      <c r="P185" s="98"/>
      <c r="Q185" s="98"/>
      <c r="R185" s="98"/>
      <c r="S185" s="98"/>
      <c r="T185" s="98"/>
      <c r="U185" s="98"/>
      <c r="V185" s="98"/>
      <c r="W185" s="98"/>
      <c r="X185" s="98"/>
      <c r="Y185" s="98"/>
      <c r="Z185" s="98"/>
      <c r="AA185" s="98"/>
      <c r="AB185" s="98"/>
      <c r="AC185" s="98"/>
      <c r="AD185" s="98"/>
      <c r="AE185" s="98"/>
      <c r="AF185" s="98"/>
      <c r="AG185" s="98"/>
      <c r="AH185" s="98"/>
      <c r="AI185" s="98"/>
      <c r="AJ185" s="98"/>
      <c r="AK185" s="98"/>
      <c r="AL185" s="98"/>
      <c r="AM185" s="98"/>
      <c r="AN185" s="98"/>
      <c r="AO185" s="98"/>
      <c r="AP185" s="98"/>
      <c r="AQ185" s="98"/>
      <c r="AR185" s="98"/>
      <c r="AS185" s="98"/>
      <c r="AT185" s="98"/>
      <c r="AU185" s="98"/>
      <c r="AV185" s="98"/>
      <c r="AW185" s="98"/>
      <c r="AX185" s="98"/>
      <c r="AY185" s="98"/>
      <c r="AZ185" s="98"/>
    </row>
    <row r="186" spans="1:52" x14ac:dyDescent="0.2">
      <c r="A186" s="121">
        <f t="shared" si="8"/>
        <v>44372</v>
      </c>
      <c r="B186" s="121" t="str">
        <f t="shared" si="7"/>
        <v/>
      </c>
      <c r="C186" s="103"/>
      <c r="D186" s="103"/>
      <c r="E186" s="103"/>
      <c r="F186" s="103"/>
      <c r="G186" s="103"/>
      <c r="H186" s="103"/>
      <c r="I186" s="99" t="str">
        <f t="shared" si="6"/>
        <v/>
      </c>
      <c r="J186" s="98"/>
      <c r="K186" s="98"/>
      <c r="L186" s="98"/>
      <c r="M186" s="98"/>
      <c r="N186" s="98"/>
      <c r="O186" s="98"/>
      <c r="P186" s="98"/>
      <c r="Q186" s="98"/>
      <c r="R186" s="98"/>
      <c r="S186" s="98"/>
      <c r="T186" s="98"/>
      <c r="U186" s="98"/>
      <c r="V186" s="98"/>
      <c r="W186" s="98"/>
      <c r="X186" s="98"/>
      <c r="Y186" s="98"/>
      <c r="Z186" s="98"/>
      <c r="AA186" s="98"/>
      <c r="AB186" s="98"/>
      <c r="AC186" s="98"/>
      <c r="AD186" s="98"/>
      <c r="AE186" s="98"/>
      <c r="AF186" s="98"/>
      <c r="AG186" s="98"/>
      <c r="AH186" s="98"/>
      <c r="AI186" s="98"/>
      <c r="AJ186" s="98"/>
      <c r="AK186" s="98"/>
      <c r="AL186" s="98"/>
      <c r="AM186" s="98"/>
      <c r="AN186" s="98"/>
      <c r="AO186" s="98"/>
      <c r="AP186" s="98"/>
      <c r="AQ186" s="98"/>
      <c r="AR186" s="98"/>
      <c r="AS186" s="98"/>
      <c r="AT186" s="98"/>
      <c r="AU186" s="98"/>
      <c r="AV186" s="98"/>
      <c r="AW186" s="98"/>
      <c r="AX186" s="98"/>
      <c r="AY186" s="98"/>
      <c r="AZ186" s="98"/>
    </row>
    <row r="187" spans="1:52" x14ac:dyDescent="0.2">
      <c r="A187" s="121">
        <f t="shared" si="8"/>
        <v>44373</v>
      </c>
      <c r="B187" s="121" t="str">
        <f t="shared" si="7"/>
        <v/>
      </c>
      <c r="C187" s="103"/>
      <c r="D187" s="103"/>
      <c r="E187" s="103"/>
      <c r="F187" s="103"/>
      <c r="G187" s="103"/>
      <c r="H187" s="103"/>
      <c r="I187" s="99" t="str">
        <f t="shared" si="6"/>
        <v/>
      </c>
      <c r="J187" s="98"/>
      <c r="K187" s="98"/>
      <c r="L187" s="98"/>
      <c r="M187" s="98"/>
      <c r="N187" s="98"/>
      <c r="O187" s="98"/>
      <c r="P187" s="98"/>
      <c r="Q187" s="98"/>
      <c r="R187" s="98"/>
      <c r="S187" s="98"/>
      <c r="T187" s="98"/>
      <c r="U187" s="98"/>
      <c r="V187" s="98"/>
      <c r="W187" s="98"/>
      <c r="X187" s="98"/>
      <c r="Y187" s="98"/>
      <c r="Z187" s="98"/>
      <c r="AA187" s="98"/>
      <c r="AB187" s="98"/>
      <c r="AC187" s="98"/>
      <c r="AD187" s="98"/>
      <c r="AE187" s="98"/>
      <c r="AF187" s="98"/>
      <c r="AG187" s="98"/>
      <c r="AH187" s="98"/>
      <c r="AI187" s="98"/>
      <c r="AJ187" s="98"/>
      <c r="AK187" s="98"/>
      <c r="AL187" s="98"/>
      <c r="AM187" s="98"/>
      <c r="AN187" s="98"/>
      <c r="AO187" s="98"/>
      <c r="AP187" s="98"/>
      <c r="AQ187" s="98"/>
      <c r="AR187" s="98"/>
      <c r="AS187" s="98"/>
      <c r="AT187" s="98"/>
      <c r="AU187" s="98"/>
      <c r="AV187" s="98"/>
      <c r="AW187" s="98"/>
      <c r="AX187" s="98"/>
      <c r="AY187" s="98"/>
      <c r="AZ187" s="98"/>
    </row>
    <row r="188" spans="1:52" x14ac:dyDescent="0.2">
      <c r="A188" s="121">
        <f t="shared" si="8"/>
        <v>44374</v>
      </c>
      <c r="B188" s="121" t="str">
        <f t="shared" si="7"/>
        <v/>
      </c>
      <c r="C188" s="103"/>
      <c r="D188" s="103"/>
      <c r="E188" s="103"/>
      <c r="F188" s="103"/>
      <c r="G188" s="103"/>
      <c r="H188" s="103"/>
      <c r="I188" s="99" t="str">
        <f t="shared" si="6"/>
        <v/>
      </c>
      <c r="J188" s="98"/>
      <c r="K188" s="98"/>
      <c r="L188" s="98"/>
      <c r="M188" s="98"/>
      <c r="N188" s="98"/>
      <c r="O188" s="98"/>
      <c r="P188" s="98"/>
      <c r="Q188" s="98"/>
      <c r="R188" s="98"/>
      <c r="S188" s="98"/>
      <c r="T188" s="98"/>
      <c r="U188" s="98"/>
      <c r="V188" s="98"/>
      <c r="W188" s="98"/>
      <c r="X188" s="98"/>
      <c r="Y188" s="98"/>
      <c r="Z188" s="98"/>
      <c r="AA188" s="98"/>
      <c r="AB188" s="98"/>
      <c r="AC188" s="98"/>
      <c r="AD188" s="98"/>
      <c r="AE188" s="98"/>
      <c r="AF188" s="98"/>
      <c r="AG188" s="98"/>
      <c r="AH188" s="98"/>
      <c r="AI188" s="98"/>
      <c r="AJ188" s="98"/>
      <c r="AK188" s="98"/>
      <c r="AL188" s="98"/>
      <c r="AM188" s="98"/>
      <c r="AN188" s="98"/>
      <c r="AO188" s="98"/>
      <c r="AP188" s="98"/>
      <c r="AQ188" s="98"/>
      <c r="AR188" s="98"/>
      <c r="AS188" s="98"/>
      <c r="AT188" s="98"/>
      <c r="AU188" s="98"/>
      <c r="AV188" s="98"/>
      <c r="AW188" s="98"/>
      <c r="AX188" s="98"/>
      <c r="AY188" s="98"/>
      <c r="AZ188" s="98"/>
    </row>
    <row r="189" spans="1:52" x14ac:dyDescent="0.2">
      <c r="A189" s="121">
        <f t="shared" si="8"/>
        <v>44375</v>
      </c>
      <c r="B189" s="121" t="str">
        <f t="shared" si="7"/>
        <v/>
      </c>
      <c r="C189" s="103"/>
      <c r="D189" s="103"/>
      <c r="E189" s="103"/>
      <c r="F189" s="103"/>
      <c r="G189" s="103"/>
      <c r="H189" s="103"/>
      <c r="I189" s="99" t="str">
        <f t="shared" si="6"/>
        <v/>
      </c>
      <c r="J189" s="98"/>
      <c r="K189" s="98"/>
      <c r="L189" s="98"/>
      <c r="M189" s="98"/>
      <c r="N189" s="98"/>
      <c r="O189" s="98"/>
      <c r="P189" s="98"/>
      <c r="Q189" s="98"/>
      <c r="R189" s="98"/>
      <c r="S189" s="98"/>
      <c r="T189" s="98"/>
      <c r="U189" s="98"/>
      <c r="V189" s="98"/>
      <c r="W189" s="98"/>
      <c r="X189" s="98"/>
      <c r="Y189" s="98"/>
      <c r="Z189" s="98"/>
      <c r="AA189" s="98"/>
      <c r="AB189" s="98"/>
      <c r="AC189" s="98"/>
      <c r="AD189" s="98"/>
      <c r="AE189" s="98"/>
      <c r="AF189" s="98"/>
      <c r="AG189" s="98"/>
      <c r="AH189" s="98"/>
      <c r="AI189" s="98"/>
      <c r="AJ189" s="98"/>
      <c r="AK189" s="98"/>
      <c r="AL189" s="98"/>
      <c r="AM189" s="98"/>
      <c r="AN189" s="98"/>
      <c r="AO189" s="98"/>
      <c r="AP189" s="98"/>
      <c r="AQ189" s="98"/>
      <c r="AR189" s="98"/>
      <c r="AS189" s="98"/>
      <c r="AT189" s="98"/>
      <c r="AU189" s="98"/>
      <c r="AV189" s="98"/>
      <c r="AW189" s="98"/>
      <c r="AX189" s="98"/>
      <c r="AY189" s="98"/>
      <c r="AZ189" s="98"/>
    </row>
    <row r="190" spans="1:52" x14ac:dyDescent="0.2">
      <c r="A190" s="121">
        <f t="shared" si="8"/>
        <v>44376</v>
      </c>
      <c r="B190" s="121" t="str">
        <f t="shared" si="7"/>
        <v/>
      </c>
      <c r="C190" s="103"/>
      <c r="D190" s="103"/>
      <c r="E190" s="103"/>
      <c r="F190" s="103"/>
      <c r="G190" s="103"/>
      <c r="H190" s="103"/>
      <c r="I190" s="99" t="str">
        <f t="shared" si="6"/>
        <v/>
      </c>
      <c r="J190" s="98"/>
      <c r="K190" s="98"/>
      <c r="L190" s="98"/>
      <c r="M190" s="98"/>
      <c r="N190" s="98"/>
      <c r="O190" s="98"/>
      <c r="P190" s="98"/>
      <c r="Q190" s="98"/>
      <c r="R190" s="98"/>
      <c r="S190" s="98"/>
      <c r="T190" s="98"/>
      <c r="U190" s="98"/>
      <c r="V190" s="98"/>
      <c r="W190" s="98"/>
      <c r="X190" s="98"/>
      <c r="Y190" s="98"/>
      <c r="Z190" s="98"/>
      <c r="AA190" s="98"/>
      <c r="AB190" s="98"/>
      <c r="AC190" s="98"/>
      <c r="AD190" s="98"/>
      <c r="AE190" s="98"/>
      <c r="AF190" s="98"/>
      <c r="AG190" s="98"/>
      <c r="AH190" s="98"/>
      <c r="AI190" s="98"/>
      <c r="AJ190" s="98"/>
      <c r="AK190" s="98"/>
      <c r="AL190" s="98"/>
      <c r="AM190" s="98"/>
      <c r="AN190" s="98"/>
      <c r="AO190" s="98"/>
      <c r="AP190" s="98"/>
      <c r="AQ190" s="98"/>
      <c r="AR190" s="98"/>
      <c r="AS190" s="98"/>
      <c r="AT190" s="98"/>
      <c r="AU190" s="98"/>
      <c r="AV190" s="98"/>
      <c r="AW190" s="98"/>
      <c r="AX190" s="98"/>
      <c r="AY190" s="98"/>
      <c r="AZ190" s="98"/>
    </row>
    <row r="191" spans="1:52" x14ac:dyDescent="0.2">
      <c r="A191" s="121">
        <f t="shared" si="8"/>
        <v>44377</v>
      </c>
      <c r="B191" s="121" t="str">
        <f t="shared" si="7"/>
        <v>Mittwoch</v>
      </c>
      <c r="C191" s="103"/>
      <c r="D191" s="103"/>
      <c r="E191" s="103"/>
      <c r="F191" s="103"/>
      <c r="G191" s="103"/>
      <c r="H191" s="103"/>
      <c r="I191" s="99" t="str">
        <f t="shared" si="6"/>
        <v/>
      </c>
      <c r="J191" s="98"/>
      <c r="K191" s="98"/>
      <c r="L191" s="98"/>
      <c r="M191" s="98"/>
      <c r="N191" s="98"/>
      <c r="O191" s="98"/>
      <c r="P191" s="98"/>
      <c r="Q191" s="98"/>
      <c r="R191" s="98"/>
      <c r="S191" s="98"/>
      <c r="T191" s="98"/>
      <c r="U191" s="98"/>
      <c r="V191" s="98"/>
      <c r="W191" s="98"/>
      <c r="X191" s="98"/>
      <c r="Y191" s="98"/>
      <c r="Z191" s="98"/>
      <c r="AA191" s="98"/>
      <c r="AB191" s="98"/>
      <c r="AC191" s="98"/>
      <c r="AD191" s="98"/>
      <c r="AE191" s="98"/>
      <c r="AF191" s="98"/>
      <c r="AG191" s="98"/>
      <c r="AH191" s="98"/>
      <c r="AI191" s="98"/>
      <c r="AJ191" s="98"/>
      <c r="AK191" s="98"/>
      <c r="AL191" s="98"/>
      <c r="AM191" s="98"/>
      <c r="AN191" s="98"/>
      <c r="AO191" s="98"/>
      <c r="AP191" s="98"/>
      <c r="AQ191" s="98"/>
      <c r="AR191" s="98"/>
      <c r="AS191" s="98"/>
      <c r="AT191" s="98"/>
      <c r="AU191" s="98"/>
      <c r="AV191" s="98"/>
      <c r="AW191" s="98"/>
      <c r="AX191" s="98"/>
      <c r="AY191" s="98"/>
      <c r="AZ191" s="98"/>
    </row>
    <row r="192" spans="1:52" x14ac:dyDescent="0.2">
      <c r="A192" s="121">
        <f t="shared" si="8"/>
        <v>44378</v>
      </c>
      <c r="B192" s="121" t="str">
        <f t="shared" si="7"/>
        <v/>
      </c>
      <c r="C192" s="103"/>
      <c r="D192" s="103"/>
      <c r="E192" s="103"/>
      <c r="F192" s="103"/>
      <c r="G192" s="103"/>
      <c r="H192" s="103"/>
      <c r="I192" s="99" t="str">
        <f t="shared" si="6"/>
        <v/>
      </c>
      <c r="J192" s="98"/>
      <c r="K192" s="98"/>
      <c r="L192" s="98"/>
      <c r="M192" s="98"/>
      <c r="N192" s="98"/>
      <c r="O192" s="98"/>
      <c r="P192" s="98"/>
      <c r="Q192" s="98"/>
      <c r="R192" s="98"/>
      <c r="S192" s="98"/>
      <c r="T192" s="98"/>
      <c r="U192" s="98"/>
      <c r="V192" s="98"/>
      <c r="W192" s="98"/>
      <c r="X192" s="98"/>
      <c r="Y192" s="98"/>
      <c r="Z192" s="98"/>
      <c r="AA192" s="98"/>
      <c r="AB192" s="98"/>
      <c r="AC192" s="98"/>
      <c r="AD192" s="98"/>
      <c r="AE192" s="98"/>
      <c r="AF192" s="98"/>
      <c r="AG192" s="98"/>
      <c r="AH192" s="98"/>
      <c r="AI192" s="98"/>
      <c r="AJ192" s="98"/>
      <c r="AK192" s="98"/>
      <c r="AL192" s="98"/>
      <c r="AM192" s="98"/>
      <c r="AN192" s="98"/>
      <c r="AO192" s="98"/>
      <c r="AP192" s="98"/>
      <c r="AQ192" s="98"/>
      <c r="AR192" s="98"/>
      <c r="AS192" s="98"/>
      <c r="AT192" s="98"/>
      <c r="AU192" s="98"/>
      <c r="AV192" s="98"/>
      <c r="AW192" s="98"/>
      <c r="AX192" s="98"/>
      <c r="AY192" s="98"/>
      <c r="AZ192" s="98"/>
    </row>
    <row r="193" spans="1:52" x14ac:dyDescent="0.2">
      <c r="A193" s="121">
        <f t="shared" si="8"/>
        <v>44379</v>
      </c>
      <c r="B193" s="121" t="str">
        <f t="shared" si="7"/>
        <v/>
      </c>
      <c r="C193" s="103"/>
      <c r="D193" s="103"/>
      <c r="E193" s="103"/>
      <c r="F193" s="103"/>
      <c r="G193" s="103"/>
      <c r="H193" s="103"/>
      <c r="I193" s="99" t="str">
        <f t="shared" si="6"/>
        <v/>
      </c>
      <c r="J193" s="98"/>
      <c r="K193" s="98"/>
      <c r="L193" s="98"/>
      <c r="M193" s="98"/>
      <c r="N193" s="98"/>
      <c r="O193" s="98"/>
      <c r="P193" s="98"/>
      <c r="Q193" s="98"/>
      <c r="R193" s="98"/>
      <c r="S193" s="98"/>
      <c r="T193" s="98"/>
      <c r="U193" s="98"/>
      <c r="V193" s="98"/>
      <c r="W193" s="98"/>
      <c r="X193" s="98"/>
      <c r="Y193" s="98"/>
      <c r="Z193" s="98"/>
      <c r="AA193" s="98"/>
      <c r="AB193" s="98"/>
      <c r="AC193" s="98"/>
      <c r="AD193" s="98"/>
      <c r="AE193" s="98"/>
      <c r="AF193" s="98"/>
      <c r="AG193" s="98"/>
      <c r="AH193" s="98"/>
      <c r="AI193" s="98"/>
      <c r="AJ193" s="98"/>
      <c r="AK193" s="98"/>
      <c r="AL193" s="98"/>
      <c r="AM193" s="98"/>
      <c r="AN193" s="98"/>
      <c r="AO193" s="98"/>
      <c r="AP193" s="98"/>
      <c r="AQ193" s="98"/>
      <c r="AR193" s="98"/>
      <c r="AS193" s="98"/>
      <c r="AT193" s="98"/>
      <c r="AU193" s="98"/>
      <c r="AV193" s="98"/>
      <c r="AW193" s="98"/>
      <c r="AX193" s="98"/>
      <c r="AY193" s="98"/>
      <c r="AZ193" s="98"/>
    </row>
    <row r="194" spans="1:52" x14ac:dyDescent="0.2">
      <c r="A194" s="121">
        <f t="shared" si="8"/>
        <v>44380</v>
      </c>
      <c r="B194" s="121" t="str">
        <f t="shared" si="7"/>
        <v/>
      </c>
      <c r="C194" s="103"/>
      <c r="D194" s="103"/>
      <c r="E194" s="103"/>
      <c r="F194" s="103"/>
      <c r="G194" s="103"/>
      <c r="H194" s="103"/>
      <c r="I194" s="99" t="str">
        <f t="shared" si="6"/>
        <v/>
      </c>
      <c r="J194" s="98"/>
      <c r="K194" s="98"/>
      <c r="L194" s="98"/>
      <c r="M194" s="98"/>
      <c r="N194" s="98"/>
      <c r="O194" s="98"/>
      <c r="P194" s="98"/>
      <c r="Q194" s="98"/>
      <c r="R194" s="98"/>
      <c r="S194" s="98"/>
      <c r="T194" s="98"/>
      <c r="U194" s="98"/>
      <c r="V194" s="98"/>
      <c r="W194" s="98"/>
      <c r="X194" s="98"/>
      <c r="Y194" s="98"/>
      <c r="Z194" s="98"/>
      <c r="AA194" s="98"/>
      <c r="AB194" s="98"/>
      <c r="AC194" s="98"/>
      <c r="AD194" s="98"/>
      <c r="AE194" s="98"/>
      <c r="AF194" s="98"/>
      <c r="AG194" s="98"/>
      <c r="AH194" s="98"/>
      <c r="AI194" s="98"/>
      <c r="AJ194" s="98"/>
      <c r="AK194" s="98"/>
      <c r="AL194" s="98"/>
      <c r="AM194" s="98"/>
      <c r="AN194" s="98"/>
      <c r="AO194" s="98"/>
      <c r="AP194" s="98"/>
      <c r="AQ194" s="98"/>
      <c r="AR194" s="98"/>
      <c r="AS194" s="98"/>
      <c r="AT194" s="98"/>
      <c r="AU194" s="98"/>
      <c r="AV194" s="98"/>
      <c r="AW194" s="98"/>
      <c r="AX194" s="98"/>
      <c r="AY194" s="98"/>
      <c r="AZ194" s="98"/>
    </row>
    <row r="195" spans="1:52" x14ac:dyDescent="0.2">
      <c r="A195" s="121">
        <f t="shared" si="8"/>
        <v>44381</v>
      </c>
      <c r="B195" s="121" t="str">
        <f t="shared" si="7"/>
        <v/>
      </c>
      <c r="C195" s="103"/>
      <c r="D195" s="103"/>
      <c r="E195" s="103"/>
      <c r="F195" s="103"/>
      <c r="G195" s="103"/>
      <c r="H195" s="103"/>
      <c r="I195" s="99" t="str">
        <f t="shared" si="6"/>
        <v/>
      </c>
      <c r="J195" s="98"/>
      <c r="K195" s="98"/>
      <c r="L195" s="98"/>
      <c r="M195" s="98"/>
      <c r="N195" s="98"/>
      <c r="O195" s="98"/>
      <c r="P195" s="98"/>
      <c r="Q195" s="98"/>
      <c r="R195" s="98"/>
      <c r="S195" s="98"/>
      <c r="T195" s="98"/>
      <c r="U195" s="98"/>
      <c r="V195" s="98"/>
      <c r="W195" s="98"/>
      <c r="X195" s="98"/>
      <c r="Y195" s="98"/>
      <c r="Z195" s="98"/>
      <c r="AA195" s="98"/>
      <c r="AB195" s="98"/>
      <c r="AC195" s="98"/>
      <c r="AD195" s="98"/>
      <c r="AE195" s="98"/>
      <c r="AF195" s="98"/>
      <c r="AG195" s="98"/>
      <c r="AH195" s="98"/>
      <c r="AI195" s="98"/>
      <c r="AJ195" s="98"/>
      <c r="AK195" s="98"/>
      <c r="AL195" s="98"/>
      <c r="AM195" s="98"/>
      <c r="AN195" s="98"/>
      <c r="AO195" s="98"/>
      <c r="AP195" s="98"/>
      <c r="AQ195" s="98"/>
      <c r="AR195" s="98"/>
      <c r="AS195" s="98"/>
      <c r="AT195" s="98"/>
      <c r="AU195" s="98"/>
      <c r="AV195" s="98"/>
      <c r="AW195" s="98"/>
      <c r="AX195" s="98"/>
      <c r="AY195" s="98"/>
      <c r="AZ195" s="98"/>
    </row>
    <row r="196" spans="1:52" x14ac:dyDescent="0.2">
      <c r="A196" s="121">
        <f t="shared" si="8"/>
        <v>44382</v>
      </c>
      <c r="B196" s="121" t="str">
        <f t="shared" si="7"/>
        <v/>
      </c>
      <c r="C196" s="103"/>
      <c r="D196" s="103"/>
      <c r="E196" s="103"/>
      <c r="F196" s="103"/>
      <c r="G196" s="103"/>
      <c r="H196" s="103"/>
      <c r="I196" s="99" t="str">
        <f t="shared" si="6"/>
        <v/>
      </c>
      <c r="J196" s="98"/>
      <c r="K196" s="98"/>
      <c r="L196" s="98"/>
      <c r="M196" s="98"/>
      <c r="N196" s="98"/>
      <c r="O196" s="98"/>
      <c r="P196" s="98"/>
      <c r="Q196" s="98"/>
      <c r="R196" s="98"/>
      <c r="S196" s="98"/>
      <c r="T196" s="98"/>
      <c r="U196" s="98"/>
      <c r="V196" s="98"/>
      <c r="W196" s="98"/>
      <c r="X196" s="98"/>
      <c r="Y196" s="98"/>
      <c r="Z196" s="98"/>
      <c r="AA196" s="98"/>
      <c r="AB196" s="98"/>
      <c r="AC196" s="98"/>
      <c r="AD196" s="98"/>
      <c r="AE196" s="98"/>
      <c r="AF196" s="98"/>
      <c r="AG196" s="98"/>
      <c r="AH196" s="98"/>
      <c r="AI196" s="98"/>
      <c r="AJ196" s="98"/>
      <c r="AK196" s="98"/>
      <c r="AL196" s="98"/>
      <c r="AM196" s="98"/>
      <c r="AN196" s="98"/>
      <c r="AO196" s="98"/>
      <c r="AP196" s="98"/>
      <c r="AQ196" s="98"/>
      <c r="AR196" s="98"/>
      <c r="AS196" s="98"/>
      <c r="AT196" s="98"/>
      <c r="AU196" s="98"/>
      <c r="AV196" s="98"/>
      <c r="AW196" s="98"/>
      <c r="AX196" s="98"/>
      <c r="AY196" s="98"/>
      <c r="AZ196" s="98"/>
    </row>
    <row r="197" spans="1:52" x14ac:dyDescent="0.2">
      <c r="A197" s="121">
        <f t="shared" si="8"/>
        <v>44383</v>
      </c>
      <c r="B197" s="121" t="str">
        <f t="shared" si="7"/>
        <v/>
      </c>
      <c r="C197" s="103"/>
      <c r="D197" s="103"/>
      <c r="E197" s="103"/>
      <c r="F197" s="103"/>
      <c r="G197" s="103"/>
      <c r="H197" s="103"/>
      <c r="I197" s="99" t="str">
        <f t="shared" si="6"/>
        <v/>
      </c>
      <c r="J197" s="98"/>
      <c r="K197" s="98"/>
      <c r="L197" s="98"/>
      <c r="M197" s="98"/>
      <c r="N197" s="98"/>
      <c r="O197" s="98"/>
      <c r="P197" s="98"/>
      <c r="Q197" s="98"/>
      <c r="R197" s="98"/>
      <c r="S197" s="98"/>
      <c r="T197" s="98"/>
      <c r="U197" s="98"/>
      <c r="V197" s="98"/>
      <c r="W197" s="98"/>
      <c r="X197" s="98"/>
      <c r="Y197" s="98"/>
      <c r="Z197" s="98"/>
      <c r="AA197" s="98"/>
      <c r="AB197" s="98"/>
      <c r="AC197" s="98"/>
      <c r="AD197" s="98"/>
      <c r="AE197" s="98"/>
      <c r="AF197" s="98"/>
      <c r="AG197" s="98"/>
      <c r="AH197" s="98"/>
      <c r="AI197" s="98"/>
      <c r="AJ197" s="98"/>
      <c r="AK197" s="98"/>
      <c r="AL197" s="98"/>
      <c r="AM197" s="98"/>
      <c r="AN197" s="98"/>
      <c r="AO197" s="98"/>
      <c r="AP197" s="98"/>
      <c r="AQ197" s="98"/>
      <c r="AR197" s="98"/>
      <c r="AS197" s="98"/>
      <c r="AT197" s="98"/>
      <c r="AU197" s="98"/>
      <c r="AV197" s="98"/>
      <c r="AW197" s="98"/>
      <c r="AX197" s="98"/>
      <c r="AY197" s="98"/>
      <c r="AZ197" s="98"/>
    </row>
    <row r="198" spans="1:52" x14ac:dyDescent="0.2">
      <c r="A198" s="121">
        <f t="shared" si="8"/>
        <v>44384</v>
      </c>
      <c r="B198" s="121" t="str">
        <f t="shared" si="7"/>
        <v>Mittwoch</v>
      </c>
      <c r="C198" s="103"/>
      <c r="D198" s="103"/>
      <c r="E198" s="103"/>
      <c r="F198" s="103"/>
      <c r="G198" s="103"/>
      <c r="H198" s="103"/>
      <c r="I198" s="99" t="str">
        <f t="shared" si="6"/>
        <v/>
      </c>
      <c r="J198" s="98"/>
      <c r="K198" s="98"/>
      <c r="L198" s="98"/>
      <c r="M198" s="98"/>
      <c r="N198" s="98"/>
      <c r="O198" s="98"/>
      <c r="P198" s="98"/>
      <c r="Q198" s="98"/>
      <c r="R198" s="98"/>
      <c r="S198" s="98"/>
      <c r="T198" s="98"/>
      <c r="U198" s="98"/>
      <c r="V198" s="98"/>
      <c r="W198" s="98"/>
      <c r="X198" s="98"/>
      <c r="Y198" s="98"/>
      <c r="Z198" s="98"/>
      <c r="AA198" s="98"/>
      <c r="AB198" s="98"/>
      <c r="AC198" s="98"/>
      <c r="AD198" s="98"/>
      <c r="AE198" s="98"/>
      <c r="AF198" s="98"/>
      <c r="AG198" s="98"/>
      <c r="AH198" s="98"/>
      <c r="AI198" s="98"/>
      <c r="AJ198" s="98"/>
      <c r="AK198" s="98"/>
      <c r="AL198" s="98"/>
      <c r="AM198" s="98"/>
      <c r="AN198" s="98"/>
      <c r="AO198" s="98"/>
      <c r="AP198" s="98"/>
      <c r="AQ198" s="98"/>
      <c r="AR198" s="98"/>
      <c r="AS198" s="98"/>
      <c r="AT198" s="98"/>
      <c r="AU198" s="98"/>
      <c r="AV198" s="98"/>
      <c r="AW198" s="98"/>
      <c r="AX198" s="98"/>
      <c r="AY198" s="98"/>
      <c r="AZ198" s="98"/>
    </row>
    <row r="199" spans="1:52" x14ac:dyDescent="0.2">
      <c r="A199" s="121">
        <f t="shared" si="8"/>
        <v>44385</v>
      </c>
      <c r="B199" s="121" t="str">
        <f t="shared" si="7"/>
        <v/>
      </c>
      <c r="C199" s="103"/>
      <c r="D199" s="103"/>
      <c r="E199" s="103"/>
      <c r="F199" s="103"/>
      <c r="G199" s="103"/>
      <c r="H199" s="103"/>
      <c r="I199" s="99" t="str">
        <f t="shared" si="6"/>
        <v/>
      </c>
      <c r="J199" s="98"/>
      <c r="K199" s="98"/>
      <c r="L199" s="98"/>
      <c r="M199" s="98"/>
      <c r="N199" s="98"/>
      <c r="O199" s="98"/>
      <c r="P199" s="98"/>
      <c r="Q199" s="98"/>
      <c r="R199" s="98"/>
      <c r="S199" s="98"/>
      <c r="T199" s="98"/>
      <c r="U199" s="98"/>
      <c r="V199" s="98"/>
      <c r="W199" s="98"/>
      <c r="X199" s="98"/>
      <c r="Y199" s="98"/>
      <c r="Z199" s="98"/>
      <c r="AA199" s="98"/>
      <c r="AB199" s="98"/>
      <c r="AC199" s="98"/>
      <c r="AD199" s="98"/>
      <c r="AE199" s="98"/>
      <c r="AF199" s="98"/>
      <c r="AG199" s="98"/>
      <c r="AH199" s="98"/>
      <c r="AI199" s="98"/>
      <c r="AJ199" s="98"/>
      <c r="AK199" s="98"/>
      <c r="AL199" s="98"/>
      <c r="AM199" s="98"/>
      <c r="AN199" s="98"/>
      <c r="AO199" s="98"/>
      <c r="AP199" s="98"/>
      <c r="AQ199" s="98"/>
      <c r="AR199" s="98"/>
      <c r="AS199" s="98"/>
      <c r="AT199" s="98"/>
      <c r="AU199" s="98"/>
      <c r="AV199" s="98"/>
      <c r="AW199" s="98"/>
      <c r="AX199" s="98"/>
      <c r="AY199" s="98"/>
      <c r="AZ199" s="98"/>
    </row>
    <row r="200" spans="1:52" x14ac:dyDescent="0.2">
      <c r="A200" s="121">
        <f t="shared" si="8"/>
        <v>44386</v>
      </c>
      <c r="B200" s="121" t="str">
        <f t="shared" si="7"/>
        <v/>
      </c>
      <c r="C200" s="103"/>
      <c r="D200" s="103"/>
      <c r="E200" s="103"/>
      <c r="F200" s="103"/>
      <c r="G200" s="103"/>
      <c r="H200" s="103"/>
      <c r="I200" s="99" t="str">
        <f t="shared" si="6"/>
        <v/>
      </c>
      <c r="J200" s="98"/>
      <c r="K200" s="98"/>
      <c r="L200" s="98"/>
      <c r="M200" s="98"/>
      <c r="N200" s="98"/>
      <c r="O200" s="98"/>
      <c r="P200" s="98"/>
      <c r="Q200" s="98"/>
      <c r="R200" s="98"/>
      <c r="S200" s="98"/>
      <c r="T200" s="98"/>
      <c r="U200" s="98"/>
      <c r="V200" s="98"/>
      <c r="W200" s="98"/>
      <c r="X200" s="98"/>
      <c r="Y200" s="98"/>
      <c r="Z200" s="98"/>
      <c r="AA200" s="98"/>
      <c r="AB200" s="98"/>
      <c r="AC200" s="98"/>
      <c r="AD200" s="98"/>
      <c r="AE200" s="98"/>
      <c r="AF200" s="98"/>
      <c r="AG200" s="98"/>
      <c r="AH200" s="98"/>
      <c r="AI200" s="98"/>
      <c r="AJ200" s="98"/>
      <c r="AK200" s="98"/>
      <c r="AL200" s="98"/>
      <c r="AM200" s="98"/>
      <c r="AN200" s="98"/>
      <c r="AO200" s="98"/>
      <c r="AP200" s="98"/>
      <c r="AQ200" s="98"/>
      <c r="AR200" s="98"/>
      <c r="AS200" s="98"/>
      <c r="AT200" s="98"/>
      <c r="AU200" s="98"/>
      <c r="AV200" s="98"/>
      <c r="AW200" s="98"/>
      <c r="AX200" s="98"/>
      <c r="AY200" s="98"/>
      <c r="AZ200" s="98"/>
    </row>
    <row r="201" spans="1:52" x14ac:dyDescent="0.2">
      <c r="A201" s="121">
        <f t="shared" si="8"/>
        <v>44387</v>
      </c>
      <c r="B201" s="121" t="str">
        <f t="shared" si="7"/>
        <v/>
      </c>
      <c r="C201" s="103"/>
      <c r="D201" s="103"/>
      <c r="E201" s="103"/>
      <c r="F201" s="103"/>
      <c r="G201" s="103"/>
      <c r="H201" s="103"/>
      <c r="I201" s="99" t="str">
        <f t="shared" si="6"/>
        <v/>
      </c>
      <c r="J201" s="98"/>
      <c r="K201" s="98"/>
      <c r="L201" s="98"/>
      <c r="M201" s="98"/>
      <c r="N201" s="98"/>
      <c r="O201" s="98"/>
      <c r="P201" s="98"/>
      <c r="Q201" s="98"/>
      <c r="R201" s="98"/>
      <c r="S201" s="98"/>
      <c r="T201" s="98"/>
      <c r="U201" s="98"/>
      <c r="V201" s="98"/>
      <c r="W201" s="98"/>
      <c r="X201" s="98"/>
      <c r="Y201" s="98"/>
      <c r="Z201" s="98"/>
      <c r="AA201" s="98"/>
      <c r="AB201" s="98"/>
      <c r="AC201" s="98"/>
      <c r="AD201" s="98"/>
      <c r="AE201" s="98"/>
      <c r="AF201" s="98"/>
      <c r="AG201" s="98"/>
      <c r="AH201" s="98"/>
      <c r="AI201" s="98"/>
      <c r="AJ201" s="98"/>
      <c r="AK201" s="98"/>
      <c r="AL201" s="98"/>
      <c r="AM201" s="98"/>
      <c r="AN201" s="98"/>
      <c r="AO201" s="98"/>
      <c r="AP201" s="98"/>
      <c r="AQ201" s="98"/>
      <c r="AR201" s="98"/>
      <c r="AS201" s="98"/>
      <c r="AT201" s="98"/>
      <c r="AU201" s="98"/>
      <c r="AV201" s="98"/>
      <c r="AW201" s="98"/>
      <c r="AX201" s="98"/>
      <c r="AY201" s="98"/>
      <c r="AZ201" s="98"/>
    </row>
    <row r="202" spans="1:52" x14ac:dyDescent="0.2">
      <c r="A202" s="121">
        <f t="shared" si="8"/>
        <v>44388</v>
      </c>
      <c r="B202" s="121" t="str">
        <f t="shared" si="7"/>
        <v/>
      </c>
      <c r="C202" s="103"/>
      <c r="D202" s="103"/>
      <c r="E202" s="103"/>
      <c r="F202" s="103"/>
      <c r="G202" s="103"/>
      <c r="H202" s="103"/>
      <c r="I202" s="99" t="str">
        <f t="shared" si="6"/>
        <v/>
      </c>
      <c r="J202" s="98"/>
      <c r="K202" s="98"/>
      <c r="L202" s="98"/>
      <c r="M202" s="98"/>
      <c r="N202" s="98"/>
      <c r="O202" s="98"/>
      <c r="P202" s="98"/>
      <c r="Q202" s="98"/>
      <c r="R202" s="98"/>
      <c r="S202" s="98"/>
      <c r="T202" s="98"/>
      <c r="U202" s="98"/>
      <c r="V202" s="98"/>
      <c r="W202" s="98"/>
      <c r="X202" s="98"/>
      <c r="Y202" s="98"/>
      <c r="Z202" s="98"/>
      <c r="AA202" s="98"/>
      <c r="AB202" s="98"/>
      <c r="AC202" s="98"/>
      <c r="AD202" s="98"/>
      <c r="AE202" s="98"/>
      <c r="AF202" s="98"/>
      <c r="AG202" s="98"/>
      <c r="AH202" s="98"/>
      <c r="AI202" s="98"/>
      <c r="AJ202" s="98"/>
      <c r="AK202" s="98"/>
      <c r="AL202" s="98"/>
      <c r="AM202" s="98"/>
      <c r="AN202" s="98"/>
      <c r="AO202" s="98"/>
      <c r="AP202" s="98"/>
      <c r="AQ202" s="98"/>
      <c r="AR202" s="98"/>
      <c r="AS202" s="98"/>
      <c r="AT202" s="98"/>
      <c r="AU202" s="98"/>
      <c r="AV202" s="98"/>
      <c r="AW202" s="98"/>
      <c r="AX202" s="98"/>
      <c r="AY202" s="98"/>
      <c r="AZ202" s="98"/>
    </row>
    <row r="203" spans="1:52" x14ac:dyDescent="0.2">
      <c r="A203" s="121">
        <f t="shared" si="8"/>
        <v>44389</v>
      </c>
      <c r="B203" s="121" t="str">
        <f t="shared" si="7"/>
        <v/>
      </c>
      <c r="C203" s="103"/>
      <c r="D203" s="103"/>
      <c r="E203" s="103"/>
      <c r="F203" s="103"/>
      <c r="G203" s="103"/>
      <c r="H203" s="103"/>
      <c r="I203" s="99" t="str">
        <f t="shared" ref="I203:I266" si="9">IF(SUM(J203:XFD203)&gt;0,SUM(J203:XFD203),"")</f>
        <v/>
      </c>
      <c r="J203" s="98"/>
      <c r="K203" s="98"/>
      <c r="L203" s="98"/>
      <c r="M203" s="98"/>
      <c r="N203" s="98"/>
      <c r="O203" s="98"/>
      <c r="P203" s="98"/>
      <c r="Q203" s="98"/>
      <c r="R203" s="98"/>
      <c r="S203" s="98"/>
      <c r="T203" s="98"/>
      <c r="U203" s="98"/>
      <c r="V203" s="98"/>
      <c r="W203" s="98"/>
      <c r="X203" s="98"/>
      <c r="Y203" s="98"/>
      <c r="Z203" s="98"/>
      <c r="AA203" s="98"/>
      <c r="AB203" s="98"/>
      <c r="AC203" s="98"/>
      <c r="AD203" s="98"/>
      <c r="AE203" s="98"/>
      <c r="AF203" s="98"/>
      <c r="AG203" s="98"/>
      <c r="AH203" s="98"/>
      <c r="AI203" s="98"/>
      <c r="AJ203" s="98"/>
      <c r="AK203" s="98"/>
      <c r="AL203" s="98"/>
      <c r="AM203" s="98"/>
      <c r="AN203" s="98"/>
      <c r="AO203" s="98"/>
      <c r="AP203" s="98"/>
      <c r="AQ203" s="98"/>
      <c r="AR203" s="98"/>
      <c r="AS203" s="98"/>
      <c r="AT203" s="98"/>
      <c r="AU203" s="98"/>
      <c r="AV203" s="98"/>
      <c r="AW203" s="98"/>
      <c r="AX203" s="98"/>
      <c r="AY203" s="98"/>
      <c r="AZ203" s="98"/>
    </row>
    <row r="204" spans="1:52" x14ac:dyDescent="0.2">
      <c r="A204" s="121">
        <f t="shared" si="8"/>
        <v>44390</v>
      </c>
      <c r="B204" s="121" t="str">
        <f t="shared" ref="B204:B267" si="10">IF(A204="","",IF(WEEKDAY(A204)=4,"Mittwoch",IF(MONTH(A204)&amp;DAY(A204)="1015","Test","")))</f>
        <v/>
      </c>
      <c r="C204" s="103"/>
      <c r="D204" s="103"/>
      <c r="E204" s="103"/>
      <c r="F204" s="103"/>
      <c r="G204" s="103"/>
      <c r="H204" s="103"/>
      <c r="I204" s="99" t="str">
        <f t="shared" si="9"/>
        <v/>
      </c>
      <c r="J204" s="98"/>
      <c r="K204" s="98"/>
      <c r="L204" s="98"/>
      <c r="M204" s="98"/>
      <c r="N204" s="98"/>
      <c r="O204" s="98"/>
      <c r="P204" s="98"/>
      <c r="Q204" s="98"/>
      <c r="R204" s="98"/>
      <c r="S204" s="98"/>
      <c r="T204" s="98"/>
      <c r="U204" s="98"/>
      <c r="V204" s="98"/>
      <c r="W204" s="98"/>
      <c r="X204" s="98"/>
      <c r="Y204" s="98"/>
      <c r="Z204" s="98"/>
      <c r="AA204" s="98"/>
      <c r="AB204" s="98"/>
      <c r="AC204" s="98"/>
      <c r="AD204" s="98"/>
      <c r="AE204" s="98"/>
      <c r="AF204" s="98"/>
      <c r="AG204" s="98"/>
      <c r="AH204" s="98"/>
      <c r="AI204" s="98"/>
      <c r="AJ204" s="98"/>
      <c r="AK204" s="98"/>
      <c r="AL204" s="98"/>
      <c r="AM204" s="98"/>
      <c r="AN204" s="98"/>
      <c r="AO204" s="98"/>
      <c r="AP204" s="98"/>
      <c r="AQ204" s="98"/>
      <c r="AR204" s="98"/>
      <c r="AS204" s="98"/>
      <c r="AT204" s="98"/>
      <c r="AU204" s="98"/>
      <c r="AV204" s="98"/>
      <c r="AW204" s="98"/>
      <c r="AX204" s="98"/>
      <c r="AY204" s="98"/>
      <c r="AZ204" s="98"/>
    </row>
    <row r="205" spans="1:52" x14ac:dyDescent="0.2">
      <c r="A205" s="121">
        <f t="shared" ref="A205:A268" si="11">A204+1</f>
        <v>44391</v>
      </c>
      <c r="B205" s="121" t="str">
        <f t="shared" si="10"/>
        <v>Mittwoch</v>
      </c>
      <c r="C205" s="103"/>
      <c r="D205" s="103"/>
      <c r="E205" s="103"/>
      <c r="F205" s="103"/>
      <c r="G205" s="103"/>
      <c r="H205" s="103"/>
      <c r="I205" s="99" t="str">
        <f t="shared" si="9"/>
        <v/>
      </c>
      <c r="J205" s="98"/>
      <c r="K205" s="98"/>
      <c r="L205" s="98"/>
      <c r="M205" s="98"/>
      <c r="N205" s="98"/>
      <c r="O205" s="98"/>
      <c r="P205" s="98"/>
      <c r="Q205" s="98"/>
      <c r="R205" s="98"/>
      <c r="S205" s="98"/>
      <c r="T205" s="98"/>
      <c r="U205" s="98"/>
      <c r="V205" s="98"/>
      <c r="W205" s="98"/>
      <c r="X205" s="98"/>
      <c r="Y205" s="98"/>
      <c r="Z205" s="98"/>
      <c r="AA205" s="98"/>
      <c r="AB205" s="98"/>
      <c r="AC205" s="98"/>
      <c r="AD205" s="98"/>
      <c r="AE205" s="98"/>
      <c r="AF205" s="98"/>
      <c r="AG205" s="98"/>
      <c r="AH205" s="98"/>
      <c r="AI205" s="98"/>
      <c r="AJ205" s="98"/>
      <c r="AK205" s="98"/>
      <c r="AL205" s="98"/>
      <c r="AM205" s="98"/>
      <c r="AN205" s="98"/>
      <c r="AO205" s="98"/>
      <c r="AP205" s="98"/>
      <c r="AQ205" s="98"/>
      <c r="AR205" s="98"/>
      <c r="AS205" s="98"/>
      <c r="AT205" s="98"/>
      <c r="AU205" s="98"/>
      <c r="AV205" s="98"/>
      <c r="AW205" s="98"/>
      <c r="AX205" s="98"/>
      <c r="AY205" s="98"/>
      <c r="AZ205" s="98"/>
    </row>
    <row r="206" spans="1:52" x14ac:dyDescent="0.2">
      <c r="A206" s="121">
        <f t="shared" si="11"/>
        <v>44392</v>
      </c>
      <c r="B206" s="121" t="str">
        <f t="shared" si="10"/>
        <v/>
      </c>
      <c r="C206" s="103"/>
      <c r="D206" s="103"/>
      <c r="E206" s="103"/>
      <c r="F206" s="103"/>
      <c r="G206" s="103"/>
      <c r="H206" s="103"/>
      <c r="I206" s="99" t="str">
        <f t="shared" si="9"/>
        <v/>
      </c>
      <c r="J206" s="98"/>
      <c r="K206" s="98"/>
      <c r="L206" s="98"/>
      <c r="M206" s="98"/>
      <c r="N206" s="98"/>
      <c r="O206" s="98"/>
      <c r="P206" s="98"/>
      <c r="Q206" s="98"/>
      <c r="R206" s="98"/>
      <c r="S206" s="98"/>
      <c r="T206" s="98"/>
      <c r="U206" s="98"/>
      <c r="V206" s="98"/>
      <c r="W206" s="98"/>
      <c r="X206" s="98"/>
      <c r="Y206" s="98"/>
      <c r="Z206" s="98"/>
      <c r="AA206" s="98"/>
      <c r="AB206" s="98"/>
      <c r="AC206" s="98"/>
      <c r="AD206" s="98"/>
      <c r="AE206" s="98"/>
      <c r="AF206" s="98"/>
      <c r="AG206" s="98"/>
      <c r="AH206" s="98"/>
      <c r="AI206" s="98"/>
      <c r="AJ206" s="98"/>
      <c r="AK206" s="98"/>
      <c r="AL206" s="98"/>
      <c r="AM206" s="98"/>
      <c r="AN206" s="98"/>
      <c r="AO206" s="98"/>
      <c r="AP206" s="98"/>
      <c r="AQ206" s="98"/>
      <c r="AR206" s="98"/>
      <c r="AS206" s="98"/>
      <c r="AT206" s="98"/>
      <c r="AU206" s="98"/>
      <c r="AV206" s="98"/>
      <c r="AW206" s="98"/>
      <c r="AX206" s="98"/>
      <c r="AY206" s="98"/>
      <c r="AZ206" s="98"/>
    </row>
    <row r="207" spans="1:52" x14ac:dyDescent="0.2">
      <c r="A207" s="121">
        <f t="shared" si="11"/>
        <v>44393</v>
      </c>
      <c r="B207" s="121" t="str">
        <f t="shared" si="10"/>
        <v/>
      </c>
      <c r="C207" s="103"/>
      <c r="D207" s="103"/>
      <c r="E207" s="103"/>
      <c r="F207" s="103"/>
      <c r="G207" s="103"/>
      <c r="H207" s="103"/>
      <c r="I207" s="99" t="str">
        <f t="shared" si="9"/>
        <v/>
      </c>
      <c r="J207" s="98"/>
      <c r="K207" s="98"/>
      <c r="L207" s="98"/>
      <c r="M207" s="98"/>
      <c r="N207" s="98"/>
      <c r="O207" s="98"/>
      <c r="P207" s="98"/>
      <c r="Q207" s="98"/>
      <c r="R207" s="98"/>
      <c r="S207" s="98"/>
      <c r="T207" s="98"/>
      <c r="U207" s="98"/>
      <c r="V207" s="98"/>
      <c r="W207" s="98"/>
      <c r="X207" s="98"/>
      <c r="Y207" s="98"/>
      <c r="Z207" s="98"/>
      <c r="AA207" s="98"/>
      <c r="AB207" s="98"/>
      <c r="AC207" s="98"/>
      <c r="AD207" s="98"/>
      <c r="AE207" s="98"/>
      <c r="AF207" s="98"/>
      <c r="AG207" s="98"/>
      <c r="AH207" s="98"/>
      <c r="AI207" s="98"/>
      <c r="AJ207" s="98"/>
      <c r="AK207" s="98"/>
      <c r="AL207" s="98"/>
      <c r="AM207" s="98"/>
      <c r="AN207" s="98"/>
      <c r="AO207" s="98"/>
      <c r="AP207" s="98"/>
      <c r="AQ207" s="98"/>
      <c r="AR207" s="98"/>
      <c r="AS207" s="98"/>
      <c r="AT207" s="98"/>
      <c r="AU207" s="98"/>
      <c r="AV207" s="98"/>
      <c r="AW207" s="98"/>
      <c r="AX207" s="98"/>
      <c r="AY207" s="98"/>
      <c r="AZ207" s="98"/>
    </row>
    <row r="208" spans="1:52" x14ac:dyDescent="0.2">
      <c r="A208" s="121">
        <f t="shared" si="11"/>
        <v>44394</v>
      </c>
      <c r="B208" s="121" t="str">
        <f t="shared" si="10"/>
        <v/>
      </c>
      <c r="C208" s="103"/>
      <c r="D208" s="103"/>
      <c r="E208" s="103"/>
      <c r="F208" s="103"/>
      <c r="G208" s="103"/>
      <c r="H208" s="103"/>
      <c r="I208" s="99" t="str">
        <f t="shared" si="9"/>
        <v/>
      </c>
      <c r="J208" s="98"/>
      <c r="K208" s="98"/>
      <c r="L208" s="98"/>
      <c r="M208" s="98"/>
      <c r="N208" s="98"/>
      <c r="O208" s="98"/>
      <c r="P208" s="98"/>
      <c r="Q208" s="98"/>
      <c r="R208" s="98"/>
      <c r="S208" s="98"/>
      <c r="T208" s="98"/>
      <c r="U208" s="98"/>
      <c r="V208" s="98"/>
      <c r="W208" s="98"/>
      <c r="X208" s="98"/>
      <c r="Y208" s="98"/>
      <c r="Z208" s="98"/>
      <c r="AA208" s="98"/>
      <c r="AB208" s="98"/>
      <c r="AC208" s="98"/>
      <c r="AD208" s="98"/>
      <c r="AE208" s="98"/>
      <c r="AF208" s="98"/>
      <c r="AG208" s="98"/>
      <c r="AH208" s="98"/>
      <c r="AI208" s="98"/>
      <c r="AJ208" s="98"/>
      <c r="AK208" s="98"/>
      <c r="AL208" s="98"/>
      <c r="AM208" s="98"/>
      <c r="AN208" s="98"/>
      <c r="AO208" s="98"/>
      <c r="AP208" s="98"/>
      <c r="AQ208" s="98"/>
      <c r="AR208" s="98"/>
      <c r="AS208" s="98"/>
      <c r="AT208" s="98"/>
      <c r="AU208" s="98"/>
      <c r="AV208" s="98"/>
      <c r="AW208" s="98"/>
      <c r="AX208" s="98"/>
      <c r="AY208" s="98"/>
      <c r="AZ208" s="98"/>
    </row>
    <row r="209" spans="1:52" x14ac:dyDescent="0.2">
      <c r="A209" s="121">
        <f t="shared" si="11"/>
        <v>44395</v>
      </c>
      <c r="B209" s="121" t="str">
        <f t="shared" si="10"/>
        <v/>
      </c>
      <c r="C209" s="103"/>
      <c r="D209" s="103"/>
      <c r="E209" s="103"/>
      <c r="F209" s="103"/>
      <c r="G209" s="103"/>
      <c r="H209" s="103"/>
      <c r="I209" s="99" t="str">
        <f t="shared" si="9"/>
        <v/>
      </c>
      <c r="J209" s="98"/>
      <c r="K209" s="98"/>
      <c r="L209" s="98"/>
      <c r="M209" s="98"/>
      <c r="N209" s="98"/>
      <c r="O209" s="98"/>
      <c r="P209" s="98"/>
      <c r="Q209" s="98"/>
      <c r="R209" s="98"/>
      <c r="S209" s="98"/>
      <c r="T209" s="98"/>
      <c r="U209" s="98"/>
      <c r="V209" s="98"/>
      <c r="W209" s="98"/>
      <c r="X209" s="98"/>
      <c r="Y209" s="98"/>
      <c r="Z209" s="98"/>
      <c r="AA209" s="98"/>
      <c r="AB209" s="98"/>
      <c r="AC209" s="98"/>
      <c r="AD209" s="98"/>
      <c r="AE209" s="98"/>
      <c r="AF209" s="98"/>
      <c r="AG209" s="98"/>
      <c r="AH209" s="98"/>
      <c r="AI209" s="98"/>
      <c r="AJ209" s="98"/>
      <c r="AK209" s="98"/>
      <c r="AL209" s="98"/>
      <c r="AM209" s="98"/>
      <c r="AN209" s="98"/>
      <c r="AO209" s="98"/>
      <c r="AP209" s="98"/>
      <c r="AQ209" s="98"/>
      <c r="AR209" s="98"/>
      <c r="AS209" s="98"/>
      <c r="AT209" s="98"/>
      <c r="AU209" s="98"/>
      <c r="AV209" s="98"/>
      <c r="AW209" s="98"/>
      <c r="AX209" s="98"/>
      <c r="AY209" s="98"/>
      <c r="AZ209" s="98"/>
    </row>
    <row r="210" spans="1:52" x14ac:dyDescent="0.2">
      <c r="A210" s="121">
        <f t="shared" si="11"/>
        <v>44396</v>
      </c>
      <c r="B210" s="121" t="str">
        <f t="shared" si="10"/>
        <v/>
      </c>
      <c r="C210" s="103"/>
      <c r="D210" s="103"/>
      <c r="E210" s="103"/>
      <c r="F210" s="103"/>
      <c r="G210" s="103"/>
      <c r="H210" s="103"/>
      <c r="I210" s="99" t="str">
        <f t="shared" si="9"/>
        <v/>
      </c>
      <c r="J210" s="98"/>
      <c r="K210" s="98"/>
      <c r="L210" s="98"/>
      <c r="M210" s="98"/>
      <c r="N210" s="98"/>
      <c r="O210" s="98"/>
      <c r="P210" s="98"/>
      <c r="Q210" s="98"/>
      <c r="R210" s="98"/>
      <c r="S210" s="98"/>
      <c r="T210" s="98"/>
      <c r="U210" s="98"/>
      <c r="V210" s="98"/>
      <c r="W210" s="98"/>
      <c r="X210" s="98"/>
      <c r="Y210" s="98"/>
      <c r="Z210" s="98"/>
      <c r="AA210" s="98"/>
      <c r="AB210" s="98"/>
      <c r="AC210" s="98"/>
      <c r="AD210" s="98"/>
      <c r="AE210" s="98"/>
      <c r="AF210" s="98"/>
      <c r="AG210" s="98"/>
      <c r="AH210" s="98"/>
      <c r="AI210" s="98"/>
      <c r="AJ210" s="98"/>
      <c r="AK210" s="98"/>
      <c r="AL210" s="98"/>
      <c r="AM210" s="98"/>
      <c r="AN210" s="98"/>
      <c r="AO210" s="98"/>
      <c r="AP210" s="98"/>
      <c r="AQ210" s="98"/>
      <c r="AR210" s="98"/>
      <c r="AS210" s="98"/>
      <c r="AT210" s="98"/>
      <c r="AU210" s="98"/>
      <c r="AV210" s="98"/>
      <c r="AW210" s="98"/>
      <c r="AX210" s="98"/>
      <c r="AY210" s="98"/>
      <c r="AZ210" s="98"/>
    </row>
    <row r="211" spans="1:52" x14ac:dyDescent="0.2">
      <c r="A211" s="121">
        <f t="shared" si="11"/>
        <v>44397</v>
      </c>
      <c r="B211" s="121" t="str">
        <f t="shared" si="10"/>
        <v/>
      </c>
      <c r="C211" s="103"/>
      <c r="D211" s="103"/>
      <c r="E211" s="103"/>
      <c r="F211" s="103"/>
      <c r="G211" s="103"/>
      <c r="H211" s="103"/>
      <c r="I211" s="99" t="str">
        <f t="shared" si="9"/>
        <v/>
      </c>
      <c r="J211" s="98"/>
      <c r="K211" s="98"/>
      <c r="L211" s="98"/>
      <c r="M211" s="98"/>
      <c r="N211" s="98"/>
      <c r="O211" s="98"/>
      <c r="P211" s="98"/>
      <c r="Q211" s="98"/>
      <c r="R211" s="98"/>
      <c r="S211" s="98"/>
      <c r="T211" s="98"/>
      <c r="U211" s="98"/>
      <c r="V211" s="98"/>
      <c r="W211" s="98"/>
      <c r="X211" s="98"/>
      <c r="Y211" s="98"/>
      <c r="Z211" s="98"/>
      <c r="AA211" s="98"/>
      <c r="AB211" s="98"/>
      <c r="AC211" s="98"/>
      <c r="AD211" s="98"/>
      <c r="AE211" s="98"/>
      <c r="AF211" s="98"/>
      <c r="AG211" s="98"/>
      <c r="AH211" s="98"/>
      <c r="AI211" s="98"/>
      <c r="AJ211" s="98"/>
      <c r="AK211" s="98"/>
      <c r="AL211" s="98"/>
      <c r="AM211" s="98"/>
      <c r="AN211" s="98"/>
      <c r="AO211" s="98"/>
      <c r="AP211" s="98"/>
      <c r="AQ211" s="98"/>
      <c r="AR211" s="98"/>
      <c r="AS211" s="98"/>
      <c r="AT211" s="98"/>
      <c r="AU211" s="98"/>
      <c r="AV211" s="98"/>
      <c r="AW211" s="98"/>
      <c r="AX211" s="98"/>
      <c r="AY211" s="98"/>
      <c r="AZ211" s="98"/>
    </row>
    <row r="212" spans="1:52" x14ac:dyDescent="0.2">
      <c r="A212" s="121">
        <f t="shared" si="11"/>
        <v>44398</v>
      </c>
      <c r="B212" s="121" t="str">
        <f t="shared" si="10"/>
        <v>Mittwoch</v>
      </c>
      <c r="C212" s="103"/>
      <c r="D212" s="103"/>
      <c r="E212" s="103"/>
      <c r="F212" s="103"/>
      <c r="G212" s="103"/>
      <c r="H212" s="103"/>
      <c r="I212" s="99" t="str">
        <f t="shared" si="9"/>
        <v/>
      </c>
      <c r="J212" s="98"/>
      <c r="K212" s="98"/>
      <c r="L212" s="98"/>
      <c r="M212" s="98"/>
      <c r="N212" s="98"/>
      <c r="O212" s="98"/>
      <c r="P212" s="98"/>
      <c r="Q212" s="98"/>
      <c r="R212" s="98"/>
      <c r="S212" s="98"/>
      <c r="T212" s="98"/>
      <c r="U212" s="98"/>
      <c r="V212" s="98"/>
      <c r="W212" s="98"/>
      <c r="X212" s="98"/>
      <c r="Y212" s="98"/>
      <c r="Z212" s="98"/>
      <c r="AA212" s="98"/>
      <c r="AB212" s="98"/>
      <c r="AC212" s="98"/>
      <c r="AD212" s="98"/>
      <c r="AE212" s="98"/>
      <c r="AF212" s="98"/>
      <c r="AG212" s="98"/>
      <c r="AH212" s="98"/>
      <c r="AI212" s="98"/>
      <c r="AJ212" s="98"/>
      <c r="AK212" s="98"/>
      <c r="AL212" s="98"/>
      <c r="AM212" s="98"/>
      <c r="AN212" s="98"/>
      <c r="AO212" s="98"/>
      <c r="AP212" s="98"/>
      <c r="AQ212" s="98"/>
      <c r="AR212" s="98"/>
      <c r="AS212" s="98"/>
      <c r="AT212" s="98"/>
      <c r="AU212" s="98"/>
      <c r="AV212" s="98"/>
      <c r="AW212" s="98"/>
      <c r="AX212" s="98"/>
      <c r="AY212" s="98"/>
      <c r="AZ212" s="98"/>
    </row>
    <row r="213" spans="1:52" x14ac:dyDescent="0.2">
      <c r="A213" s="121">
        <f t="shared" si="11"/>
        <v>44399</v>
      </c>
      <c r="B213" s="121" t="str">
        <f t="shared" si="10"/>
        <v/>
      </c>
      <c r="C213" s="103"/>
      <c r="D213" s="103"/>
      <c r="E213" s="103"/>
      <c r="F213" s="103"/>
      <c r="G213" s="103"/>
      <c r="H213" s="103"/>
      <c r="I213" s="99" t="str">
        <f t="shared" si="9"/>
        <v/>
      </c>
      <c r="J213" s="98"/>
      <c r="K213" s="98"/>
      <c r="L213" s="98"/>
      <c r="M213" s="98"/>
      <c r="N213" s="98"/>
      <c r="O213" s="98"/>
      <c r="P213" s="98"/>
      <c r="Q213" s="98"/>
      <c r="R213" s="98"/>
      <c r="S213" s="98"/>
      <c r="T213" s="98"/>
      <c r="U213" s="98"/>
      <c r="V213" s="98"/>
      <c r="W213" s="98"/>
      <c r="X213" s="98"/>
      <c r="Y213" s="98"/>
      <c r="Z213" s="98"/>
      <c r="AA213" s="98"/>
      <c r="AB213" s="98"/>
      <c r="AC213" s="98"/>
      <c r="AD213" s="98"/>
      <c r="AE213" s="98"/>
      <c r="AF213" s="98"/>
      <c r="AG213" s="98"/>
      <c r="AH213" s="98"/>
      <c r="AI213" s="98"/>
      <c r="AJ213" s="98"/>
      <c r="AK213" s="98"/>
      <c r="AL213" s="98"/>
      <c r="AM213" s="98"/>
      <c r="AN213" s="98"/>
      <c r="AO213" s="98"/>
      <c r="AP213" s="98"/>
      <c r="AQ213" s="98"/>
      <c r="AR213" s="98"/>
      <c r="AS213" s="98"/>
      <c r="AT213" s="98"/>
      <c r="AU213" s="98"/>
      <c r="AV213" s="98"/>
      <c r="AW213" s="98"/>
      <c r="AX213" s="98"/>
      <c r="AY213" s="98"/>
      <c r="AZ213" s="98"/>
    </row>
    <row r="214" spans="1:52" x14ac:dyDescent="0.2">
      <c r="A214" s="121">
        <f t="shared" si="11"/>
        <v>44400</v>
      </c>
      <c r="B214" s="121" t="str">
        <f t="shared" si="10"/>
        <v/>
      </c>
      <c r="C214" s="103"/>
      <c r="D214" s="103"/>
      <c r="E214" s="103"/>
      <c r="F214" s="103"/>
      <c r="G214" s="103"/>
      <c r="H214" s="103"/>
      <c r="I214" s="99" t="str">
        <f t="shared" si="9"/>
        <v/>
      </c>
      <c r="J214" s="98"/>
      <c r="K214" s="98"/>
      <c r="L214" s="98"/>
      <c r="M214" s="98"/>
      <c r="N214" s="98"/>
      <c r="O214" s="98"/>
      <c r="P214" s="98"/>
      <c r="Q214" s="98"/>
      <c r="R214" s="98"/>
      <c r="S214" s="98"/>
      <c r="T214" s="98"/>
      <c r="U214" s="98"/>
      <c r="V214" s="98"/>
      <c r="W214" s="98"/>
      <c r="X214" s="98"/>
      <c r="Y214" s="98"/>
      <c r="Z214" s="98"/>
      <c r="AA214" s="98"/>
      <c r="AB214" s="98"/>
      <c r="AC214" s="98"/>
      <c r="AD214" s="98"/>
      <c r="AE214" s="98"/>
      <c r="AF214" s="98"/>
      <c r="AG214" s="98"/>
      <c r="AH214" s="98"/>
      <c r="AI214" s="98"/>
      <c r="AJ214" s="98"/>
      <c r="AK214" s="98"/>
      <c r="AL214" s="98"/>
      <c r="AM214" s="98"/>
      <c r="AN214" s="98"/>
      <c r="AO214" s="98"/>
      <c r="AP214" s="98"/>
      <c r="AQ214" s="98"/>
      <c r="AR214" s="98"/>
      <c r="AS214" s="98"/>
      <c r="AT214" s="98"/>
      <c r="AU214" s="98"/>
      <c r="AV214" s="98"/>
      <c r="AW214" s="98"/>
      <c r="AX214" s="98"/>
      <c r="AY214" s="98"/>
      <c r="AZ214" s="98"/>
    </row>
    <row r="215" spans="1:52" x14ac:dyDescent="0.2">
      <c r="A215" s="121">
        <f t="shared" si="11"/>
        <v>44401</v>
      </c>
      <c r="B215" s="121" t="str">
        <f t="shared" si="10"/>
        <v/>
      </c>
      <c r="C215" s="103"/>
      <c r="D215" s="103"/>
      <c r="E215" s="103"/>
      <c r="F215" s="103"/>
      <c r="G215" s="103"/>
      <c r="H215" s="103"/>
      <c r="I215" s="99" t="str">
        <f t="shared" si="9"/>
        <v/>
      </c>
      <c r="J215" s="98"/>
      <c r="K215" s="98"/>
      <c r="L215" s="98"/>
      <c r="M215" s="98"/>
      <c r="N215" s="98"/>
      <c r="O215" s="98"/>
      <c r="P215" s="98"/>
      <c r="Q215" s="98"/>
      <c r="R215" s="98"/>
      <c r="S215" s="98"/>
      <c r="T215" s="98"/>
      <c r="U215" s="98"/>
      <c r="V215" s="98"/>
      <c r="W215" s="98"/>
      <c r="X215" s="98"/>
      <c r="Y215" s="98"/>
      <c r="Z215" s="98"/>
      <c r="AA215" s="98"/>
      <c r="AB215" s="98"/>
      <c r="AC215" s="98"/>
      <c r="AD215" s="98"/>
      <c r="AE215" s="98"/>
      <c r="AF215" s="98"/>
      <c r="AG215" s="98"/>
      <c r="AH215" s="98"/>
      <c r="AI215" s="98"/>
      <c r="AJ215" s="98"/>
      <c r="AK215" s="98"/>
      <c r="AL215" s="98"/>
      <c r="AM215" s="98"/>
      <c r="AN215" s="98"/>
      <c r="AO215" s="98"/>
      <c r="AP215" s="98"/>
      <c r="AQ215" s="98"/>
      <c r="AR215" s="98"/>
      <c r="AS215" s="98"/>
      <c r="AT215" s="98"/>
      <c r="AU215" s="98"/>
      <c r="AV215" s="98"/>
      <c r="AW215" s="98"/>
      <c r="AX215" s="98"/>
      <c r="AY215" s="98"/>
      <c r="AZ215" s="98"/>
    </row>
    <row r="216" spans="1:52" x14ac:dyDescent="0.2">
      <c r="A216" s="121">
        <f t="shared" si="11"/>
        <v>44402</v>
      </c>
      <c r="B216" s="121" t="str">
        <f t="shared" si="10"/>
        <v/>
      </c>
      <c r="C216" s="103"/>
      <c r="D216" s="103"/>
      <c r="E216" s="103"/>
      <c r="F216" s="103"/>
      <c r="G216" s="103"/>
      <c r="H216" s="103"/>
      <c r="I216" s="99" t="str">
        <f t="shared" si="9"/>
        <v/>
      </c>
      <c r="J216" s="98"/>
      <c r="K216" s="98"/>
      <c r="L216" s="98"/>
      <c r="M216" s="98"/>
      <c r="N216" s="98"/>
      <c r="O216" s="98"/>
      <c r="P216" s="98"/>
      <c r="Q216" s="98"/>
      <c r="R216" s="98"/>
      <c r="S216" s="98"/>
      <c r="T216" s="98"/>
      <c r="U216" s="98"/>
      <c r="V216" s="98"/>
      <c r="W216" s="98"/>
      <c r="X216" s="98"/>
      <c r="Y216" s="98"/>
      <c r="Z216" s="98"/>
      <c r="AA216" s="98"/>
      <c r="AB216" s="98"/>
      <c r="AC216" s="98"/>
      <c r="AD216" s="98"/>
      <c r="AE216" s="98"/>
      <c r="AF216" s="98"/>
      <c r="AG216" s="98"/>
      <c r="AH216" s="98"/>
      <c r="AI216" s="98"/>
      <c r="AJ216" s="98"/>
      <c r="AK216" s="98"/>
      <c r="AL216" s="98"/>
      <c r="AM216" s="98"/>
      <c r="AN216" s="98"/>
      <c r="AO216" s="98"/>
      <c r="AP216" s="98"/>
      <c r="AQ216" s="98"/>
      <c r="AR216" s="98"/>
      <c r="AS216" s="98"/>
      <c r="AT216" s="98"/>
      <c r="AU216" s="98"/>
      <c r="AV216" s="98"/>
      <c r="AW216" s="98"/>
      <c r="AX216" s="98"/>
      <c r="AY216" s="98"/>
      <c r="AZ216" s="98"/>
    </row>
    <row r="217" spans="1:52" x14ac:dyDescent="0.2">
      <c r="A217" s="121">
        <f t="shared" si="11"/>
        <v>44403</v>
      </c>
      <c r="B217" s="121" t="str">
        <f t="shared" si="10"/>
        <v/>
      </c>
      <c r="C217" s="103"/>
      <c r="D217" s="103"/>
      <c r="E217" s="103"/>
      <c r="F217" s="103"/>
      <c r="G217" s="103"/>
      <c r="H217" s="103"/>
      <c r="I217" s="99" t="str">
        <f t="shared" si="9"/>
        <v/>
      </c>
      <c r="J217" s="98"/>
      <c r="K217" s="98"/>
      <c r="L217" s="98"/>
      <c r="M217" s="98"/>
      <c r="N217" s="98"/>
      <c r="O217" s="98"/>
      <c r="P217" s="98"/>
      <c r="Q217" s="98"/>
      <c r="R217" s="98"/>
      <c r="S217" s="98"/>
      <c r="T217" s="98"/>
      <c r="U217" s="98"/>
      <c r="V217" s="98"/>
      <c r="W217" s="98"/>
      <c r="X217" s="98"/>
      <c r="Y217" s="98"/>
      <c r="Z217" s="98"/>
      <c r="AA217" s="98"/>
      <c r="AB217" s="98"/>
      <c r="AC217" s="98"/>
      <c r="AD217" s="98"/>
      <c r="AE217" s="98"/>
      <c r="AF217" s="98"/>
      <c r="AG217" s="98"/>
      <c r="AH217" s="98"/>
      <c r="AI217" s="98"/>
      <c r="AJ217" s="98"/>
      <c r="AK217" s="98"/>
      <c r="AL217" s="98"/>
      <c r="AM217" s="98"/>
      <c r="AN217" s="98"/>
      <c r="AO217" s="98"/>
      <c r="AP217" s="98"/>
      <c r="AQ217" s="98"/>
      <c r="AR217" s="98"/>
      <c r="AS217" s="98"/>
      <c r="AT217" s="98"/>
      <c r="AU217" s="98"/>
      <c r="AV217" s="98"/>
      <c r="AW217" s="98"/>
      <c r="AX217" s="98"/>
      <c r="AY217" s="98"/>
      <c r="AZ217" s="98"/>
    </row>
    <row r="218" spans="1:52" x14ac:dyDescent="0.2">
      <c r="A218" s="121">
        <f t="shared" si="11"/>
        <v>44404</v>
      </c>
      <c r="B218" s="121" t="str">
        <f t="shared" si="10"/>
        <v/>
      </c>
      <c r="C218" s="103"/>
      <c r="D218" s="103"/>
      <c r="E218" s="103"/>
      <c r="F218" s="103"/>
      <c r="G218" s="103"/>
      <c r="H218" s="103"/>
      <c r="I218" s="99" t="str">
        <f t="shared" si="9"/>
        <v/>
      </c>
      <c r="J218" s="98"/>
      <c r="K218" s="98"/>
      <c r="L218" s="98"/>
      <c r="M218" s="98"/>
      <c r="N218" s="98"/>
      <c r="O218" s="98"/>
      <c r="P218" s="98"/>
      <c r="Q218" s="98"/>
      <c r="R218" s="98"/>
      <c r="S218" s="98"/>
      <c r="T218" s="98"/>
      <c r="U218" s="98"/>
      <c r="V218" s="98"/>
      <c r="W218" s="98"/>
      <c r="X218" s="98"/>
      <c r="Y218" s="98"/>
      <c r="Z218" s="98"/>
      <c r="AA218" s="98"/>
      <c r="AB218" s="98"/>
      <c r="AC218" s="98"/>
      <c r="AD218" s="98"/>
      <c r="AE218" s="98"/>
      <c r="AF218" s="98"/>
      <c r="AG218" s="98"/>
      <c r="AH218" s="98"/>
      <c r="AI218" s="98"/>
      <c r="AJ218" s="98"/>
      <c r="AK218" s="98"/>
      <c r="AL218" s="98"/>
      <c r="AM218" s="98"/>
      <c r="AN218" s="98"/>
      <c r="AO218" s="98"/>
      <c r="AP218" s="98"/>
      <c r="AQ218" s="98"/>
      <c r="AR218" s="98"/>
      <c r="AS218" s="98"/>
      <c r="AT218" s="98"/>
      <c r="AU218" s="98"/>
      <c r="AV218" s="98"/>
      <c r="AW218" s="98"/>
      <c r="AX218" s="98"/>
      <c r="AY218" s="98"/>
      <c r="AZ218" s="98"/>
    </row>
    <row r="219" spans="1:52" x14ac:dyDescent="0.2">
      <c r="A219" s="121">
        <f t="shared" si="11"/>
        <v>44405</v>
      </c>
      <c r="B219" s="121" t="str">
        <f t="shared" si="10"/>
        <v>Mittwoch</v>
      </c>
      <c r="C219" s="103"/>
      <c r="D219" s="103"/>
      <c r="E219" s="103"/>
      <c r="F219" s="103"/>
      <c r="G219" s="103"/>
      <c r="H219" s="103"/>
      <c r="I219" s="99" t="str">
        <f t="shared" si="9"/>
        <v/>
      </c>
      <c r="J219" s="98"/>
      <c r="K219" s="98"/>
      <c r="L219" s="98"/>
      <c r="M219" s="98"/>
      <c r="N219" s="98"/>
      <c r="O219" s="98"/>
      <c r="P219" s="98"/>
      <c r="Q219" s="98"/>
      <c r="R219" s="98"/>
      <c r="S219" s="98"/>
      <c r="T219" s="98"/>
      <c r="U219" s="98"/>
      <c r="V219" s="98"/>
      <c r="W219" s="98"/>
      <c r="X219" s="98"/>
      <c r="Y219" s="98"/>
      <c r="Z219" s="98"/>
      <c r="AA219" s="98"/>
      <c r="AB219" s="98"/>
      <c r="AC219" s="98"/>
      <c r="AD219" s="98"/>
      <c r="AE219" s="98"/>
      <c r="AF219" s="98"/>
      <c r="AG219" s="98"/>
      <c r="AH219" s="98"/>
      <c r="AI219" s="98"/>
      <c r="AJ219" s="98"/>
      <c r="AK219" s="98"/>
      <c r="AL219" s="98"/>
      <c r="AM219" s="98"/>
      <c r="AN219" s="98"/>
      <c r="AO219" s="98"/>
      <c r="AP219" s="98"/>
      <c r="AQ219" s="98"/>
      <c r="AR219" s="98"/>
      <c r="AS219" s="98"/>
      <c r="AT219" s="98"/>
      <c r="AU219" s="98"/>
      <c r="AV219" s="98"/>
      <c r="AW219" s="98"/>
      <c r="AX219" s="98"/>
      <c r="AY219" s="98"/>
      <c r="AZ219" s="98"/>
    </row>
    <row r="220" spans="1:52" x14ac:dyDescent="0.2">
      <c r="A220" s="121">
        <f t="shared" si="11"/>
        <v>44406</v>
      </c>
      <c r="B220" s="121" t="str">
        <f t="shared" si="10"/>
        <v/>
      </c>
      <c r="C220" s="103"/>
      <c r="D220" s="103"/>
      <c r="E220" s="103"/>
      <c r="F220" s="103"/>
      <c r="G220" s="103"/>
      <c r="H220" s="103"/>
      <c r="I220" s="99" t="str">
        <f t="shared" si="9"/>
        <v/>
      </c>
      <c r="J220" s="98"/>
      <c r="K220" s="98"/>
      <c r="L220" s="98"/>
      <c r="M220" s="98"/>
      <c r="N220" s="98"/>
      <c r="O220" s="98"/>
      <c r="P220" s="98"/>
      <c r="Q220" s="98"/>
      <c r="R220" s="98"/>
      <c r="S220" s="98"/>
      <c r="T220" s="98"/>
      <c r="U220" s="98"/>
      <c r="V220" s="98"/>
      <c r="W220" s="98"/>
      <c r="X220" s="98"/>
      <c r="Y220" s="98"/>
      <c r="Z220" s="98"/>
      <c r="AA220" s="98"/>
      <c r="AB220" s="98"/>
      <c r="AC220" s="98"/>
      <c r="AD220" s="98"/>
      <c r="AE220" s="98"/>
      <c r="AF220" s="98"/>
      <c r="AG220" s="98"/>
      <c r="AH220" s="98"/>
      <c r="AI220" s="98"/>
      <c r="AJ220" s="98"/>
      <c r="AK220" s="98"/>
      <c r="AL220" s="98"/>
      <c r="AM220" s="98"/>
      <c r="AN220" s="98"/>
      <c r="AO220" s="98"/>
      <c r="AP220" s="98"/>
      <c r="AQ220" s="98"/>
      <c r="AR220" s="98"/>
      <c r="AS220" s="98"/>
      <c r="AT220" s="98"/>
      <c r="AU220" s="98"/>
      <c r="AV220" s="98"/>
      <c r="AW220" s="98"/>
      <c r="AX220" s="98"/>
      <c r="AY220" s="98"/>
      <c r="AZ220" s="98"/>
    </row>
    <row r="221" spans="1:52" x14ac:dyDescent="0.2">
      <c r="A221" s="121">
        <f t="shared" si="11"/>
        <v>44407</v>
      </c>
      <c r="B221" s="121" t="str">
        <f t="shared" si="10"/>
        <v/>
      </c>
      <c r="C221" s="103"/>
      <c r="D221" s="103"/>
      <c r="E221" s="103"/>
      <c r="F221" s="103"/>
      <c r="G221" s="103"/>
      <c r="H221" s="103"/>
      <c r="I221" s="99" t="str">
        <f t="shared" si="9"/>
        <v/>
      </c>
      <c r="J221" s="98"/>
      <c r="K221" s="98"/>
      <c r="L221" s="98"/>
      <c r="M221" s="98"/>
      <c r="N221" s="98"/>
      <c r="O221" s="98"/>
      <c r="P221" s="98"/>
      <c r="Q221" s="98"/>
      <c r="R221" s="98"/>
      <c r="S221" s="98"/>
      <c r="T221" s="98"/>
      <c r="U221" s="98"/>
      <c r="V221" s="98"/>
      <c r="W221" s="98"/>
      <c r="X221" s="98"/>
      <c r="Y221" s="98"/>
      <c r="Z221" s="98"/>
      <c r="AA221" s="98"/>
      <c r="AB221" s="98"/>
      <c r="AC221" s="98"/>
      <c r="AD221" s="98"/>
      <c r="AE221" s="98"/>
      <c r="AF221" s="98"/>
      <c r="AG221" s="98"/>
      <c r="AH221" s="98"/>
      <c r="AI221" s="98"/>
      <c r="AJ221" s="98"/>
      <c r="AK221" s="98"/>
      <c r="AL221" s="98"/>
      <c r="AM221" s="98"/>
      <c r="AN221" s="98"/>
      <c r="AO221" s="98"/>
      <c r="AP221" s="98"/>
      <c r="AQ221" s="98"/>
      <c r="AR221" s="98"/>
      <c r="AS221" s="98"/>
      <c r="AT221" s="98"/>
      <c r="AU221" s="98"/>
      <c r="AV221" s="98"/>
      <c r="AW221" s="98"/>
      <c r="AX221" s="98"/>
      <c r="AY221" s="98"/>
      <c r="AZ221" s="98"/>
    </row>
    <row r="222" spans="1:52" x14ac:dyDescent="0.2">
      <c r="A222" s="121">
        <f t="shared" si="11"/>
        <v>44408</v>
      </c>
      <c r="B222" s="121" t="str">
        <f t="shared" si="10"/>
        <v/>
      </c>
      <c r="C222" s="103"/>
      <c r="D222" s="103"/>
      <c r="E222" s="103"/>
      <c r="F222" s="103"/>
      <c r="G222" s="103"/>
      <c r="H222" s="103"/>
      <c r="I222" s="99" t="str">
        <f t="shared" si="9"/>
        <v/>
      </c>
      <c r="J222" s="98"/>
      <c r="K222" s="98"/>
      <c r="L222" s="98"/>
      <c r="M222" s="98"/>
      <c r="N222" s="98"/>
      <c r="O222" s="98"/>
      <c r="P222" s="98"/>
      <c r="Q222" s="98"/>
      <c r="R222" s="98"/>
      <c r="S222" s="98"/>
      <c r="T222" s="98"/>
      <c r="U222" s="98"/>
      <c r="V222" s="98"/>
      <c r="W222" s="98"/>
      <c r="X222" s="98"/>
      <c r="Y222" s="98"/>
      <c r="Z222" s="98"/>
      <c r="AA222" s="98"/>
      <c r="AB222" s="98"/>
      <c r="AC222" s="98"/>
      <c r="AD222" s="98"/>
      <c r="AE222" s="98"/>
      <c r="AF222" s="98"/>
      <c r="AG222" s="98"/>
      <c r="AH222" s="98"/>
      <c r="AI222" s="98"/>
      <c r="AJ222" s="98"/>
      <c r="AK222" s="98"/>
      <c r="AL222" s="98"/>
      <c r="AM222" s="98"/>
      <c r="AN222" s="98"/>
      <c r="AO222" s="98"/>
      <c r="AP222" s="98"/>
      <c r="AQ222" s="98"/>
      <c r="AR222" s="98"/>
      <c r="AS222" s="98"/>
      <c r="AT222" s="98"/>
      <c r="AU222" s="98"/>
      <c r="AV222" s="98"/>
      <c r="AW222" s="98"/>
      <c r="AX222" s="98"/>
      <c r="AY222" s="98"/>
      <c r="AZ222" s="98"/>
    </row>
    <row r="223" spans="1:52" x14ac:dyDescent="0.2">
      <c r="A223" s="121">
        <f t="shared" si="11"/>
        <v>44409</v>
      </c>
      <c r="B223" s="121" t="str">
        <f t="shared" si="10"/>
        <v/>
      </c>
      <c r="C223" s="103"/>
      <c r="D223" s="103"/>
      <c r="E223" s="103"/>
      <c r="F223" s="103"/>
      <c r="G223" s="103"/>
      <c r="H223" s="103"/>
      <c r="I223" s="99" t="str">
        <f t="shared" si="9"/>
        <v/>
      </c>
      <c r="J223" s="98"/>
      <c r="K223" s="98"/>
      <c r="L223" s="98"/>
      <c r="M223" s="98"/>
      <c r="N223" s="98"/>
      <c r="O223" s="98"/>
      <c r="P223" s="98"/>
      <c r="Q223" s="98"/>
      <c r="R223" s="98"/>
      <c r="S223" s="98"/>
      <c r="T223" s="98"/>
      <c r="U223" s="98"/>
      <c r="V223" s="98"/>
      <c r="W223" s="98"/>
      <c r="X223" s="98"/>
      <c r="Y223" s="98"/>
      <c r="Z223" s="98"/>
      <c r="AA223" s="98"/>
      <c r="AB223" s="98"/>
      <c r="AC223" s="98"/>
      <c r="AD223" s="98"/>
      <c r="AE223" s="98"/>
      <c r="AF223" s="98"/>
      <c r="AG223" s="98"/>
      <c r="AH223" s="98"/>
      <c r="AI223" s="98"/>
      <c r="AJ223" s="98"/>
      <c r="AK223" s="98"/>
      <c r="AL223" s="98"/>
      <c r="AM223" s="98"/>
      <c r="AN223" s="98"/>
      <c r="AO223" s="98"/>
      <c r="AP223" s="98"/>
      <c r="AQ223" s="98"/>
      <c r="AR223" s="98"/>
      <c r="AS223" s="98"/>
      <c r="AT223" s="98"/>
      <c r="AU223" s="98"/>
      <c r="AV223" s="98"/>
      <c r="AW223" s="98"/>
      <c r="AX223" s="98"/>
      <c r="AY223" s="98"/>
      <c r="AZ223" s="98"/>
    </row>
    <row r="224" spans="1:52" x14ac:dyDescent="0.2">
      <c r="A224" s="121">
        <f t="shared" si="11"/>
        <v>44410</v>
      </c>
      <c r="B224" s="121" t="str">
        <f t="shared" si="10"/>
        <v/>
      </c>
      <c r="C224" s="103"/>
      <c r="D224" s="103"/>
      <c r="E224" s="103"/>
      <c r="F224" s="103"/>
      <c r="G224" s="103"/>
      <c r="H224" s="103"/>
      <c r="I224" s="99" t="str">
        <f t="shared" si="9"/>
        <v/>
      </c>
      <c r="J224" s="98"/>
      <c r="K224" s="98"/>
      <c r="L224" s="98"/>
      <c r="M224" s="98"/>
      <c r="N224" s="98"/>
      <c r="O224" s="98"/>
      <c r="P224" s="98"/>
      <c r="Q224" s="98"/>
      <c r="R224" s="98"/>
      <c r="S224" s="98"/>
      <c r="T224" s="98"/>
      <c r="U224" s="98"/>
      <c r="V224" s="98"/>
      <c r="W224" s="98"/>
      <c r="X224" s="98"/>
      <c r="Y224" s="98"/>
      <c r="Z224" s="98"/>
      <c r="AA224" s="98"/>
      <c r="AB224" s="98"/>
      <c r="AC224" s="98"/>
      <c r="AD224" s="98"/>
      <c r="AE224" s="98"/>
      <c r="AF224" s="98"/>
      <c r="AG224" s="98"/>
      <c r="AH224" s="98"/>
      <c r="AI224" s="98"/>
      <c r="AJ224" s="98"/>
      <c r="AK224" s="98"/>
      <c r="AL224" s="98"/>
      <c r="AM224" s="98"/>
      <c r="AN224" s="98"/>
      <c r="AO224" s="98"/>
      <c r="AP224" s="98"/>
      <c r="AQ224" s="98"/>
      <c r="AR224" s="98"/>
      <c r="AS224" s="98"/>
      <c r="AT224" s="98"/>
      <c r="AU224" s="98"/>
      <c r="AV224" s="98"/>
      <c r="AW224" s="98"/>
      <c r="AX224" s="98"/>
      <c r="AY224" s="98"/>
      <c r="AZ224" s="98"/>
    </row>
    <row r="225" spans="1:52" x14ac:dyDescent="0.2">
      <c r="A225" s="121">
        <f t="shared" si="11"/>
        <v>44411</v>
      </c>
      <c r="B225" s="121" t="str">
        <f t="shared" si="10"/>
        <v/>
      </c>
      <c r="C225" s="103"/>
      <c r="D225" s="103"/>
      <c r="E225" s="103"/>
      <c r="F225" s="103"/>
      <c r="G225" s="103"/>
      <c r="H225" s="103"/>
      <c r="I225" s="99" t="str">
        <f t="shared" si="9"/>
        <v/>
      </c>
      <c r="J225" s="98"/>
      <c r="K225" s="98"/>
      <c r="L225" s="98"/>
      <c r="M225" s="98"/>
      <c r="N225" s="98"/>
      <c r="O225" s="98"/>
      <c r="P225" s="98"/>
      <c r="Q225" s="98"/>
      <c r="R225" s="98"/>
      <c r="S225" s="98"/>
      <c r="T225" s="98"/>
      <c r="U225" s="98"/>
      <c r="V225" s="98"/>
      <c r="W225" s="98"/>
      <c r="X225" s="98"/>
      <c r="Y225" s="98"/>
      <c r="Z225" s="98"/>
      <c r="AA225" s="98"/>
      <c r="AB225" s="98"/>
      <c r="AC225" s="98"/>
      <c r="AD225" s="98"/>
      <c r="AE225" s="98"/>
      <c r="AF225" s="98"/>
      <c r="AG225" s="98"/>
      <c r="AH225" s="98"/>
      <c r="AI225" s="98"/>
      <c r="AJ225" s="98"/>
      <c r="AK225" s="98"/>
      <c r="AL225" s="98"/>
      <c r="AM225" s="98"/>
      <c r="AN225" s="98"/>
      <c r="AO225" s="98"/>
      <c r="AP225" s="98"/>
      <c r="AQ225" s="98"/>
      <c r="AR225" s="98"/>
      <c r="AS225" s="98"/>
      <c r="AT225" s="98"/>
      <c r="AU225" s="98"/>
      <c r="AV225" s="98"/>
      <c r="AW225" s="98"/>
      <c r="AX225" s="98"/>
      <c r="AY225" s="98"/>
      <c r="AZ225" s="98"/>
    </row>
    <row r="226" spans="1:52" x14ac:dyDescent="0.2">
      <c r="A226" s="121">
        <f t="shared" si="11"/>
        <v>44412</v>
      </c>
      <c r="B226" s="121" t="str">
        <f t="shared" si="10"/>
        <v>Mittwoch</v>
      </c>
      <c r="C226" s="103"/>
      <c r="D226" s="103"/>
      <c r="E226" s="103"/>
      <c r="F226" s="103"/>
      <c r="G226" s="103"/>
      <c r="H226" s="103"/>
      <c r="I226" s="99" t="str">
        <f t="shared" si="9"/>
        <v/>
      </c>
      <c r="J226" s="98"/>
      <c r="K226" s="98"/>
      <c r="L226" s="98"/>
      <c r="M226" s="98"/>
      <c r="N226" s="98"/>
      <c r="O226" s="98"/>
      <c r="P226" s="98"/>
      <c r="Q226" s="98"/>
      <c r="R226" s="98"/>
      <c r="S226" s="98"/>
      <c r="T226" s="98"/>
      <c r="U226" s="98"/>
      <c r="V226" s="98"/>
      <c r="W226" s="98"/>
      <c r="X226" s="98"/>
      <c r="Y226" s="98"/>
      <c r="Z226" s="98"/>
      <c r="AA226" s="98"/>
      <c r="AB226" s="98"/>
      <c r="AC226" s="98"/>
      <c r="AD226" s="98"/>
      <c r="AE226" s="98"/>
      <c r="AF226" s="98"/>
      <c r="AG226" s="98"/>
      <c r="AH226" s="98"/>
      <c r="AI226" s="98"/>
      <c r="AJ226" s="98"/>
      <c r="AK226" s="98"/>
      <c r="AL226" s="98"/>
      <c r="AM226" s="98"/>
      <c r="AN226" s="98"/>
      <c r="AO226" s="98"/>
      <c r="AP226" s="98"/>
      <c r="AQ226" s="98"/>
      <c r="AR226" s="98"/>
      <c r="AS226" s="98"/>
      <c r="AT226" s="98"/>
      <c r="AU226" s="98"/>
      <c r="AV226" s="98"/>
      <c r="AW226" s="98"/>
      <c r="AX226" s="98"/>
      <c r="AY226" s="98"/>
      <c r="AZ226" s="98"/>
    </row>
    <row r="227" spans="1:52" x14ac:dyDescent="0.2">
      <c r="A227" s="121">
        <f t="shared" si="11"/>
        <v>44413</v>
      </c>
      <c r="B227" s="121" t="str">
        <f t="shared" si="10"/>
        <v/>
      </c>
      <c r="C227" s="103"/>
      <c r="D227" s="103"/>
      <c r="E227" s="103"/>
      <c r="F227" s="103"/>
      <c r="G227" s="103"/>
      <c r="H227" s="103"/>
      <c r="I227" s="99" t="str">
        <f t="shared" si="9"/>
        <v/>
      </c>
      <c r="J227" s="98"/>
      <c r="K227" s="98"/>
      <c r="L227" s="98"/>
      <c r="M227" s="98"/>
      <c r="N227" s="98"/>
      <c r="O227" s="98"/>
      <c r="P227" s="98"/>
      <c r="Q227" s="98"/>
      <c r="R227" s="98"/>
      <c r="S227" s="98"/>
      <c r="T227" s="98"/>
      <c r="U227" s="98"/>
      <c r="V227" s="98"/>
      <c r="W227" s="98"/>
      <c r="X227" s="98"/>
      <c r="Y227" s="98"/>
      <c r="Z227" s="98"/>
      <c r="AA227" s="98"/>
      <c r="AB227" s="98"/>
      <c r="AC227" s="98"/>
      <c r="AD227" s="98"/>
      <c r="AE227" s="98"/>
      <c r="AF227" s="98"/>
      <c r="AG227" s="98"/>
      <c r="AH227" s="98"/>
      <c r="AI227" s="98"/>
      <c r="AJ227" s="98"/>
      <c r="AK227" s="98"/>
      <c r="AL227" s="98"/>
      <c r="AM227" s="98"/>
      <c r="AN227" s="98"/>
      <c r="AO227" s="98"/>
      <c r="AP227" s="98"/>
      <c r="AQ227" s="98"/>
      <c r="AR227" s="98"/>
      <c r="AS227" s="98"/>
      <c r="AT227" s="98"/>
      <c r="AU227" s="98"/>
      <c r="AV227" s="98"/>
      <c r="AW227" s="98"/>
      <c r="AX227" s="98"/>
      <c r="AY227" s="98"/>
      <c r="AZ227" s="98"/>
    </row>
    <row r="228" spans="1:52" x14ac:dyDescent="0.2">
      <c r="A228" s="121">
        <f t="shared" si="11"/>
        <v>44414</v>
      </c>
      <c r="B228" s="121" t="str">
        <f t="shared" si="10"/>
        <v/>
      </c>
      <c r="C228" s="103"/>
      <c r="D228" s="103"/>
      <c r="E228" s="103"/>
      <c r="F228" s="103"/>
      <c r="G228" s="103"/>
      <c r="H228" s="103"/>
      <c r="I228" s="99" t="str">
        <f t="shared" si="9"/>
        <v/>
      </c>
      <c r="J228" s="98"/>
      <c r="K228" s="98"/>
      <c r="L228" s="98"/>
      <c r="M228" s="98"/>
      <c r="N228" s="98"/>
      <c r="O228" s="98"/>
      <c r="P228" s="98"/>
      <c r="Q228" s="98"/>
      <c r="R228" s="98"/>
      <c r="S228" s="98"/>
      <c r="T228" s="98"/>
      <c r="U228" s="98"/>
      <c r="V228" s="98"/>
      <c r="W228" s="98"/>
      <c r="X228" s="98"/>
      <c r="Y228" s="98"/>
      <c r="Z228" s="98"/>
      <c r="AA228" s="98"/>
      <c r="AB228" s="98"/>
      <c r="AC228" s="98"/>
      <c r="AD228" s="98"/>
      <c r="AE228" s="98"/>
      <c r="AF228" s="98"/>
      <c r="AG228" s="98"/>
      <c r="AH228" s="98"/>
      <c r="AI228" s="98"/>
      <c r="AJ228" s="98"/>
      <c r="AK228" s="98"/>
      <c r="AL228" s="98"/>
      <c r="AM228" s="98"/>
      <c r="AN228" s="98"/>
      <c r="AO228" s="98"/>
      <c r="AP228" s="98"/>
      <c r="AQ228" s="98"/>
      <c r="AR228" s="98"/>
      <c r="AS228" s="98"/>
      <c r="AT228" s="98"/>
      <c r="AU228" s="98"/>
      <c r="AV228" s="98"/>
      <c r="AW228" s="98"/>
      <c r="AX228" s="98"/>
      <c r="AY228" s="98"/>
      <c r="AZ228" s="98"/>
    </row>
    <row r="229" spans="1:52" x14ac:dyDescent="0.2">
      <c r="A229" s="121">
        <f t="shared" si="11"/>
        <v>44415</v>
      </c>
      <c r="B229" s="121" t="str">
        <f t="shared" si="10"/>
        <v/>
      </c>
      <c r="C229" s="103"/>
      <c r="D229" s="103"/>
      <c r="E229" s="103"/>
      <c r="F229" s="103"/>
      <c r="G229" s="103"/>
      <c r="H229" s="103"/>
      <c r="I229" s="99" t="str">
        <f t="shared" si="9"/>
        <v/>
      </c>
      <c r="J229" s="98"/>
      <c r="K229" s="98"/>
      <c r="L229" s="98"/>
      <c r="M229" s="98"/>
      <c r="N229" s="98"/>
      <c r="O229" s="98"/>
      <c r="P229" s="98"/>
      <c r="Q229" s="98"/>
      <c r="R229" s="98"/>
      <c r="S229" s="98"/>
      <c r="T229" s="98"/>
      <c r="U229" s="98"/>
      <c r="V229" s="98"/>
      <c r="W229" s="98"/>
      <c r="X229" s="98"/>
      <c r="Y229" s="98"/>
      <c r="Z229" s="98"/>
      <c r="AA229" s="98"/>
      <c r="AB229" s="98"/>
      <c r="AC229" s="98"/>
      <c r="AD229" s="98"/>
      <c r="AE229" s="98"/>
      <c r="AF229" s="98"/>
      <c r="AG229" s="98"/>
      <c r="AH229" s="98"/>
      <c r="AI229" s="98"/>
      <c r="AJ229" s="98"/>
      <c r="AK229" s="98"/>
      <c r="AL229" s="98"/>
      <c r="AM229" s="98"/>
      <c r="AN229" s="98"/>
      <c r="AO229" s="98"/>
      <c r="AP229" s="98"/>
      <c r="AQ229" s="98"/>
      <c r="AR229" s="98"/>
      <c r="AS229" s="98"/>
      <c r="AT229" s="98"/>
      <c r="AU229" s="98"/>
      <c r="AV229" s="98"/>
      <c r="AW229" s="98"/>
      <c r="AX229" s="98"/>
      <c r="AY229" s="98"/>
      <c r="AZ229" s="98"/>
    </row>
    <row r="230" spans="1:52" x14ac:dyDescent="0.2">
      <c r="A230" s="121">
        <f t="shared" si="11"/>
        <v>44416</v>
      </c>
      <c r="B230" s="121" t="str">
        <f t="shared" si="10"/>
        <v/>
      </c>
      <c r="C230" s="103"/>
      <c r="D230" s="103"/>
      <c r="E230" s="103"/>
      <c r="F230" s="103"/>
      <c r="G230" s="103"/>
      <c r="H230" s="103"/>
      <c r="I230" s="99" t="str">
        <f t="shared" si="9"/>
        <v/>
      </c>
      <c r="J230" s="98"/>
      <c r="K230" s="98"/>
      <c r="L230" s="98"/>
      <c r="M230" s="98"/>
      <c r="N230" s="98"/>
      <c r="O230" s="98"/>
      <c r="P230" s="98"/>
      <c r="Q230" s="98"/>
      <c r="R230" s="98"/>
      <c r="S230" s="98"/>
      <c r="T230" s="98"/>
      <c r="U230" s="98"/>
      <c r="V230" s="98"/>
      <c r="W230" s="98"/>
      <c r="X230" s="98"/>
      <c r="Y230" s="98"/>
      <c r="Z230" s="98"/>
      <c r="AA230" s="98"/>
      <c r="AB230" s="98"/>
      <c r="AC230" s="98"/>
      <c r="AD230" s="98"/>
      <c r="AE230" s="98"/>
      <c r="AF230" s="98"/>
      <c r="AG230" s="98"/>
      <c r="AH230" s="98"/>
      <c r="AI230" s="98"/>
      <c r="AJ230" s="98"/>
      <c r="AK230" s="98"/>
      <c r="AL230" s="98"/>
      <c r="AM230" s="98"/>
      <c r="AN230" s="98"/>
      <c r="AO230" s="98"/>
      <c r="AP230" s="98"/>
      <c r="AQ230" s="98"/>
      <c r="AR230" s="98"/>
      <c r="AS230" s="98"/>
      <c r="AT230" s="98"/>
      <c r="AU230" s="98"/>
      <c r="AV230" s="98"/>
      <c r="AW230" s="98"/>
      <c r="AX230" s="98"/>
      <c r="AY230" s="98"/>
      <c r="AZ230" s="98"/>
    </row>
    <row r="231" spans="1:52" x14ac:dyDescent="0.2">
      <c r="A231" s="121">
        <f t="shared" si="11"/>
        <v>44417</v>
      </c>
      <c r="B231" s="121" t="str">
        <f t="shared" si="10"/>
        <v/>
      </c>
      <c r="C231" s="103"/>
      <c r="D231" s="103"/>
      <c r="E231" s="103"/>
      <c r="F231" s="103"/>
      <c r="G231" s="103"/>
      <c r="H231" s="103"/>
      <c r="I231" s="99" t="str">
        <f t="shared" si="9"/>
        <v/>
      </c>
      <c r="J231" s="98"/>
      <c r="K231" s="98"/>
      <c r="L231" s="98"/>
      <c r="M231" s="98"/>
      <c r="N231" s="98"/>
      <c r="O231" s="98"/>
      <c r="P231" s="98"/>
      <c r="Q231" s="98"/>
      <c r="R231" s="98"/>
      <c r="S231" s="98"/>
      <c r="T231" s="98"/>
      <c r="U231" s="98"/>
      <c r="V231" s="98"/>
      <c r="W231" s="98"/>
      <c r="X231" s="98"/>
      <c r="Y231" s="98"/>
      <c r="Z231" s="98"/>
      <c r="AA231" s="98"/>
      <c r="AB231" s="98"/>
      <c r="AC231" s="98"/>
      <c r="AD231" s="98"/>
      <c r="AE231" s="98"/>
      <c r="AF231" s="98"/>
      <c r="AG231" s="98"/>
      <c r="AH231" s="98"/>
      <c r="AI231" s="98"/>
      <c r="AJ231" s="98"/>
      <c r="AK231" s="98"/>
      <c r="AL231" s="98"/>
      <c r="AM231" s="98"/>
      <c r="AN231" s="98"/>
      <c r="AO231" s="98"/>
      <c r="AP231" s="98"/>
      <c r="AQ231" s="98"/>
      <c r="AR231" s="98"/>
      <c r="AS231" s="98"/>
      <c r="AT231" s="98"/>
      <c r="AU231" s="98"/>
      <c r="AV231" s="98"/>
      <c r="AW231" s="98"/>
      <c r="AX231" s="98"/>
      <c r="AY231" s="98"/>
      <c r="AZ231" s="98"/>
    </row>
    <row r="232" spans="1:52" x14ac:dyDescent="0.2">
      <c r="A232" s="121">
        <f t="shared" si="11"/>
        <v>44418</v>
      </c>
      <c r="B232" s="121" t="str">
        <f t="shared" si="10"/>
        <v/>
      </c>
      <c r="C232" s="103"/>
      <c r="D232" s="103"/>
      <c r="E232" s="103"/>
      <c r="F232" s="103"/>
      <c r="G232" s="103"/>
      <c r="H232" s="103"/>
      <c r="I232" s="99" t="str">
        <f t="shared" si="9"/>
        <v/>
      </c>
      <c r="J232" s="98"/>
      <c r="K232" s="98"/>
      <c r="L232" s="98"/>
      <c r="M232" s="98"/>
      <c r="N232" s="98"/>
      <c r="O232" s="98"/>
      <c r="P232" s="98"/>
      <c r="Q232" s="98"/>
      <c r="R232" s="98"/>
      <c r="S232" s="98"/>
      <c r="T232" s="98"/>
      <c r="U232" s="98"/>
      <c r="V232" s="98"/>
      <c r="W232" s="98"/>
      <c r="X232" s="98"/>
      <c r="Y232" s="98"/>
      <c r="Z232" s="98"/>
      <c r="AA232" s="98"/>
      <c r="AB232" s="98"/>
      <c r="AC232" s="98"/>
      <c r="AD232" s="98"/>
      <c r="AE232" s="98"/>
      <c r="AF232" s="98"/>
      <c r="AG232" s="98"/>
      <c r="AH232" s="98"/>
      <c r="AI232" s="98"/>
      <c r="AJ232" s="98"/>
      <c r="AK232" s="98"/>
      <c r="AL232" s="98"/>
      <c r="AM232" s="98"/>
      <c r="AN232" s="98"/>
      <c r="AO232" s="98"/>
      <c r="AP232" s="98"/>
      <c r="AQ232" s="98"/>
      <c r="AR232" s="98"/>
      <c r="AS232" s="98"/>
      <c r="AT232" s="98"/>
      <c r="AU232" s="98"/>
      <c r="AV232" s="98"/>
      <c r="AW232" s="98"/>
      <c r="AX232" s="98"/>
      <c r="AY232" s="98"/>
      <c r="AZ232" s="98"/>
    </row>
    <row r="233" spans="1:52" x14ac:dyDescent="0.2">
      <c r="A233" s="121">
        <f t="shared" si="11"/>
        <v>44419</v>
      </c>
      <c r="B233" s="121" t="str">
        <f t="shared" si="10"/>
        <v>Mittwoch</v>
      </c>
      <c r="C233" s="103"/>
      <c r="D233" s="103"/>
      <c r="E233" s="103"/>
      <c r="F233" s="103"/>
      <c r="G233" s="103"/>
      <c r="H233" s="103"/>
      <c r="I233" s="99" t="str">
        <f t="shared" si="9"/>
        <v/>
      </c>
      <c r="J233" s="98"/>
      <c r="K233" s="98"/>
      <c r="L233" s="98"/>
      <c r="M233" s="98"/>
      <c r="N233" s="98"/>
      <c r="O233" s="98"/>
      <c r="P233" s="98"/>
      <c r="Q233" s="98"/>
      <c r="R233" s="98"/>
      <c r="S233" s="98"/>
      <c r="T233" s="98"/>
      <c r="U233" s="98"/>
      <c r="V233" s="98"/>
      <c r="W233" s="98"/>
      <c r="X233" s="98"/>
      <c r="Y233" s="98"/>
      <c r="Z233" s="98"/>
      <c r="AA233" s="98"/>
      <c r="AB233" s="98"/>
      <c r="AC233" s="98"/>
      <c r="AD233" s="98"/>
      <c r="AE233" s="98"/>
      <c r="AF233" s="98"/>
      <c r="AG233" s="98"/>
      <c r="AH233" s="98"/>
      <c r="AI233" s="98"/>
      <c r="AJ233" s="98"/>
      <c r="AK233" s="98"/>
      <c r="AL233" s="98"/>
      <c r="AM233" s="98"/>
      <c r="AN233" s="98"/>
      <c r="AO233" s="98"/>
      <c r="AP233" s="98"/>
      <c r="AQ233" s="98"/>
      <c r="AR233" s="98"/>
      <c r="AS233" s="98"/>
      <c r="AT233" s="98"/>
      <c r="AU233" s="98"/>
      <c r="AV233" s="98"/>
      <c r="AW233" s="98"/>
      <c r="AX233" s="98"/>
      <c r="AY233" s="98"/>
      <c r="AZ233" s="98"/>
    </row>
    <row r="234" spans="1:52" x14ac:dyDescent="0.2">
      <c r="A234" s="121">
        <f t="shared" si="11"/>
        <v>44420</v>
      </c>
      <c r="B234" s="121" t="str">
        <f t="shared" si="10"/>
        <v/>
      </c>
      <c r="C234" s="103"/>
      <c r="D234" s="103"/>
      <c r="E234" s="103"/>
      <c r="F234" s="103"/>
      <c r="G234" s="103"/>
      <c r="H234" s="103"/>
      <c r="I234" s="99" t="str">
        <f t="shared" si="9"/>
        <v/>
      </c>
      <c r="J234" s="98"/>
      <c r="K234" s="98"/>
      <c r="L234" s="98"/>
      <c r="M234" s="98"/>
      <c r="N234" s="98"/>
      <c r="O234" s="98"/>
      <c r="P234" s="98"/>
      <c r="Q234" s="98"/>
      <c r="R234" s="98"/>
      <c r="S234" s="98"/>
      <c r="T234" s="98"/>
      <c r="U234" s="98"/>
      <c r="V234" s="98"/>
      <c r="W234" s="98"/>
      <c r="X234" s="98"/>
      <c r="Y234" s="98"/>
      <c r="Z234" s="98"/>
      <c r="AA234" s="98"/>
      <c r="AB234" s="98"/>
      <c r="AC234" s="98"/>
      <c r="AD234" s="98"/>
      <c r="AE234" s="98"/>
      <c r="AF234" s="98"/>
      <c r="AG234" s="98"/>
      <c r="AH234" s="98"/>
      <c r="AI234" s="98"/>
      <c r="AJ234" s="98"/>
      <c r="AK234" s="98"/>
      <c r="AL234" s="98"/>
      <c r="AM234" s="98"/>
      <c r="AN234" s="98"/>
      <c r="AO234" s="98"/>
      <c r="AP234" s="98"/>
      <c r="AQ234" s="98"/>
      <c r="AR234" s="98"/>
      <c r="AS234" s="98"/>
      <c r="AT234" s="98"/>
      <c r="AU234" s="98"/>
      <c r="AV234" s="98"/>
      <c r="AW234" s="98"/>
      <c r="AX234" s="98"/>
      <c r="AY234" s="98"/>
      <c r="AZ234" s="98"/>
    </row>
    <row r="235" spans="1:52" x14ac:dyDescent="0.2">
      <c r="A235" s="121">
        <f t="shared" si="11"/>
        <v>44421</v>
      </c>
      <c r="B235" s="121" t="str">
        <f t="shared" si="10"/>
        <v/>
      </c>
      <c r="C235" s="103"/>
      <c r="D235" s="103"/>
      <c r="E235" s="103"/>
      <c r="F235" s="103"/>
      <c r="G235" s="103"/>
      <c r="H235" s="103"/>
      <c r="I235" s="99" t="str">
        <f t="shared" si="9"/>
        <v/>
      </c>
      <c r="J235" s="98"/>
      <c r="K235" s="98"/>
      <c r="L235" s="98"/>
      <c r="M235" s="98"/>
      <c r="N235" s="98"/>
      <c r="O235" s="98"/>
      <c r="P235" s="98"/>
      <c r="Q235" s="98"/>
      <c r="R235" s="98"/>
      <c r="S235" s="98"/>
      <c r="T235" s="98"/>
      <c r="U235" s="98"/>
      <c r="V235" s="98"/>
      <c r="W235" s="98"/>
      <c r="X235" s="98"/>
      <c r="Y235" s="98"/>
      <c r="Z235" s="98"/>
      <c r="AA235" s="98"/>
      <c r="AB235" s="98"/>
      <c r="AC235" s="98"/>
      <c r="AD235" s="98"/>
      <c r="AE235" s="98"/>
      <c r="AF235" s="98"/>
      <c r="AG235" s="98"/>
      <c r="AH235" s="98"/>
      <c r="AI235" s="98"/>
      <c r="AJ235" s="98"/>
      <c r="AK235" s="98"/>
      <c r="AL235" s="98"/>
      <c r="AM235" s="98"/>
      <c r="AN235" s="98"/>
      <c r="AO235" s="98"/>
      <c r="AP235" s="98"/>
      <c r="AQ235" s="98"/>
      <c r="AR235" s="98"/>
      <c r="AS235" s="98"/>
      <c r="AT235" s="98"/>
      <c r="AU235" s="98"/>
      <c r="AV235" s="98"/>
      <c r="AW235" s="98"/>
      <c r="AX235" s="98"/>
      <c r="AY235" s="98"/>
      <c r="AZ235" s="98"/>
    </row>
    <row r="236" spans="1:52" x14ac:dyDescent="0.2">
      <c r="A236" s="121">
        <f t="shared" si="11"/>
        <v>44422</v>
      </c>
      <c r="B236" s="121" t="str">
        <f t="shared" si="10"/>
        <v/>
      </c>
      <c r="C236" s="103"/>
      <c r="D236" s="103"/>
      <c r="E236" s="103"/>
      <c r="F236" s="103"/>
      <c r="G236" s="103"/>
      <c r="H236" s="103"/>
      <c r="I236" s="99" t="str">
        <f t="shared" si="9"/>
        <v/>
      </c>
      <c r="J236" s="98"/>
      <c r="K236" s="98"/>
      <c r="L236" s="98"/>
      <c r="M236" s="98"/>
      <c r="N236" s="98"/>
      <c r="O236" s="98"/>
      <c r="P236" s="98"/>
      <c r="Q236" s="98"/>
      <c r="R236" s="98"/>
      <c r="S236" s="98"/>
      <c r="T236" s="98"/>
      <c r="U236" s="98"/>
      <c r="V236" s="98"/>
      <c r="W236" s="98"/>
      <c r="X236" s="98"/>
      <c r="Y236" s="98"/>
      <c r="Z236" s="98"/>
      <c r="AA236" s="98"/>
      <c r="AB236" s="98"/>
      <c r="AC236" s="98"/>
      <c r="AD236" s="98"/>
      <c r="AE236" s="98"/>
      <c r="AF236" s="98"/>
      <c r="AG236" s="98"/>
      <c r="AH236" s="98"/>
      <c r="AI236" s="98"/>
      <c r="AJ236" s="98"/>
      <c r="AK236" s="98"/>
      <c r="AL236" s="98"/>
      <c r="AM236" s="98"/>
      <c r="AN236" s="98"/>
      <c r="AO236" s="98"/>
      <c r="AP236" s="98"/>
      <c r="AQ236" s="98"/>
      <c r="AR236" s="98"/>
      <c r="AS236" s="98"/>
      <c r="AT236" s="98"/>
      <c r="AU236" s="98"/>
      <c r="AV236" s="98"/>
      <c r="AW236" s="98"/>
      <c r="AX236" s="98"/>
      <c r="AY236" s="98"/>
      <c r="AZ236" s="98"/>
    </row>
    <row r="237" spans="1:52" x14ac:dyDescent="0.2">
      <c r="A237" s="121">
        <f t="shared" si="11"/>
        <v>44423</v>
      </c>
      <c r="B237" s="121" t="str">
        <f t="shared" si="10"/>
        <v/>
      </c>
      <c r="C237" s="103"/>
      <c r="D237" s="103"/>
      <c r="E237" s="103"/>
      <c r="F237" s="103"/>
      <c r="G237" s="103"/>
      <c r="H237" s="103"/>
      <c r="I237" s="99" t="str">
        <f t="shared" si="9"/>
        <v/>
      </c>
      <c r="J237" s="98"/>
      <c r="K237" s="98"/>
      <c r="L237" s="98"/>
      <c r="M237" s="98"/>
      <c r="N237" s="98"/>
      <c r="O237" s="98"/>
      <c r="P237" s="98"/>
      <c r="Q237" s="98"/>
      <c r="R237" s="98"/>
      <c r="S237" s="98"/>
      <c r="T237" s="98"/>
      <c r="U237" s="98"/>
      <c r="V237" s="98"/>
      <c r="W237" s="98"/>
      <c r="X237" s="98"/>
      <c r="Y237" s="98"/>
      <c r="Z237" s="98"/>
      <c r="AA237" s="98"/>
      <c r="AB237" s="98"/>
      <c r="AC237" s="98"/>
      <c r="AD237" s="98"/>
      <c r="AE237" s="98"/>
      <c r="AF237" s="98"/>
      <c r="AG237" s="98"/>
      <c r="AH237" s="98"/>
      <c r="AI237" s="98"/>
      <c r="AJ237" s="98"/>
      <c r="AK237" s="98"/>
      <c r="AL237" s="98"/>
      <c r="AM237" s="98"/>
      <c r="AN237" s="98"/>
      <c r="AO237" s="98"/>
      <c r="AP237" s="98"/>
      <c r="AQ237" s="98"/>
      <c r="AR237" s="98"/>
      <c r="AS237" s="98"/>
      <c r="AT237" s="98"/>
      <c r="AU237" s="98"/>
      <c r="AV237" s="98"/>
      <c r="AW237" s="98"/>
      <c r="AX237" s="98"/>
      <c r="AY237" s="98"/>
      <c r="AZ237" s="98"/>
    </row>
    <row r="238" spans="1:52" x14ac:dyDescent="0.2">
      <c r="A238" s="121">
        <f t="shared" si="11"/>
        <v>44424</v>
      </c>
      <c r="B238" s="121" t="str">
        <f t="shared" si="10"/>
        <v/>
      </c>
      <c r="C238" s="103"/>
      <c r="D238" s="103"/>
      <c r="E238" s="103"/>
      <c r="F238" s="103"/>
      <c r="G238" s="103"/>
      <c r="H238" s="103"/>
      <c r="I238" s="99" t="str">
        <f t="shared" si="9"/>
        <v/>
      </c>
      <c r="J238" s="98"/>
      <c r="K238" s="98"/>
      <c r="L238" s="98"/>
      <c r="M238" s="98"/>
      <c r="N238" s="98"/>
      <c r="O238" s="98"/>
      <c r="P238" s="98"/>
      <c r="Q238" s="98"/>
      <c r="R238" s="98"/>
      <c r="S238" s="98"/>
      <c r="T238" s="98"/>
      <c r="U238" s="98"/>
      <c r="V238" s="98"/>
      <c r="W238" s="98"/>
      <c r="X238" s="98"/>
      <c r="Y238" s="98"/>
      <c r="Z238" s="98"/>
      <c r="AA238" s="98"/>
      <c r="AB238" s="98"/>
      <c r="AC238" s="98"/>
      <c r="AD238" s="98"/>
      <c r="AE238" s="98"/>
      <c r="AF238" s="98"/>
      <c r="AG238" s="98"/>
      <c r="AH238" s="98"/>
      <c r="AI238" s="98"/>
      <c r="AJ238" s="98"/>
      <c r="AK238" s="98"/>
      <c r="AL238" s="98"/>
      <c r="AM238" s="98"/>
      <c r="AN238" s="98"/>
      <c r="AO238" s="98"/>
      <c r="AP238" s="98"/>
      <c r="AQ238" s="98"/>
      <c r="AR238" s="98"/>
      <c r="AS238" s="98"/>
      <c r="AT238" s="98"/>
      <c r="AU238" s="98"/>
      <c r="AV238" s="98"/>
      <c r="AW238" s="98"/>
      <c r="AX238" s="98"/>
      <c r="AY238" s="98"/>
      <c r="AZ238" s="98"/>
    </row>
    <row r="239" spans="1:52" x14ac:dyDescent="0.2">
      <c r="A239" s="121">
        <f t="shared" si="11"/>
        <v>44425</v>
      </c>
      <c r="B239" s="121" t="str">
        <f t="shared" si="10"/>
        <v/>
      </c>
      <c r="C239" s="103"/>
      <c r="D239" s="103"/>
      <c r="E239" s="103"/>
      <c r="F239" s="103"/>
      <c r="G239" s="103"/>
      <c r="H239" s="103"/>
      <c r="I239" s="99" t="str">
        <f t="shared" si="9"/>
        <v/>
      </c>
      <c r="J239" s="98"/>
      <c r="K239" s="98"/>
      <c r="L239" s="98"/>
      <c r="M239" s="98"/>
      <c r="N239" s="98"/>
      <c r="O239" s="98"/>
      <c r="P239" s="98"/>
      <c r="Q239" s="98"/>
      <c r="R239" s="98"/>
      <c r="S239" s="98"/>
      <c r="T239" s="98"/>
      <c r="U239" s="98"/>
      <c r="V239" s="98"/>
      <c r="W239" s="98"/>
      <c r="X239" s="98"/>
      <c r="Y239" s="98"/>
      <c r="Z239" s="98"/>
      <c r="AA239" s="98"/>
      <c r="AB239" s="98"/>
      <c r="AC239" s="98"/>
      <c r="AD239" s="98"/>
      <c r="AE239" s="98"/>
      <c r="AF239" s="98"/>
      <c r="AG239" s="98"/>
      <c r="AH239" s="98"/>
      <c r="AI239" s="98"/>
      <c r="AJ239" s="98"/>
      <c r="AK239" s="98"/>
      <c r="AL239" s="98"/>
      <c r="AM239" s="98"/>
      <c r="AN239" s="98"/>
      <c r="AO239" s="98"/>
      <c r="AP239" s="98"/>
      <c r="AQ239" s="98"/>
      <c r="AR239" s="98"/>
      <c r="AS239" s="98"/>
      <c r="AT239" s="98"/>
      <c r="AU239" s="98"/>
      <c r="AV239" s="98"/>
      <c r="AW239" s="98"/>
      <c r="AX239" s="98"/>
      <c r="AY239" s="98"/>
      <c r="AZ239" s="98"/>
    </row>
    <row r="240" spans="1:52" x14ac:dyDescent="0.2">
      <c r="A240" s="121">
        <f t="shared" si="11"/>
        <v>44426</v>
      </c>
      <c r="B240" s="121" t="str">
        <f t="shared" si="10"/>
        <v>Mittwoch</v>
      </c>
      <c r="C240" s="103"/>
      <c r="D240" s="103"/>
      <c r="E240" s="103"/>
      <c r="F240" s="103"/>
      <c r="G240" s="103"/>
      <c r="H240" s="103"/>
      <c r="I240" s="99" t="str">
        <f t="shared" si="9"/>
        <v/>
      </c>
      <c r="J240" s="98"/>
      <c r="K240" s="98"/>
      <c r="L240" s="98"/>
      <c r="M240" s="98"/>
      <c r="N240" s="98"/>
      <c r="O240" s="98"/>
      <c r="P240" s="98"/>
      <c r="Q240" s="98"/>
      <c r="R240" s="98"/>
      <c r="S240" s="98"/>
      <c r="T240" s="98"/>
      <c r="U240" s="98"/>
      <c r="V240" s="98"/>
      <c r="W240" s="98"/>
      <c r="X240" s="98"/>
      <c r="Y240" s="98"/>
      <c r="Z240" s="98"/>
      <c r="AA240" s="98"/>
      <c r="AB240" s="98"/>
      <c r="AC240" s="98"/>
      <c r="AD240" s="98"/>
      <c r="AE240" s="98"/>
      <c r="AF240" s="98"/>
      <c r="AG240" s="98"/>
      <c r="AH240" s="98"/>
      <c r="AI240" s="98"/>
      <c r="AJ240" s="98"/>
      <c r="AK240" s="98"/>
      <c r="AL240" s="98"/>
      <c r="AM240" s="98"/>
      <c r="AN240" s="98"/>
      <c r="AO240" s="98"/>
      <c r="AP240" s="98"/>
      <c r="AQ240" s="98"/>
      <c r="AR240" s="98"/>
      <c r="AS240" s="98"/>
      <c r="AT240" s="98"/>
      <c r="AU240" s="98"/>
      <c r="AV240" s="98"/>
      <c r="AW240" s="98"/>
      <c r="AX240" s="98"/>
      <c r="AY240" s="98"/>
      <c r="AZ240" s="98"/>
    </row>
    <row r="241" spans="1:52" x14ac:dyDescent="0.2">
      <c r="A241" s="121">
        <f t="shared" si="11"/>
        <v>44427</v>
      </c>
      <c r="B241" s="121" t="str">
        <f t="shared" si="10"/>
        <v/>
      </c>
      <c r="C241" s="103"/>
      <c r="D241" s="103"/>
      <c r="E241" s="103"/>
      <c r="F241" s="103"/>
      <c r="G241" s="103"/>
      <c r="H241" s="103"/>
      <c r="I241" s="99" t="str">
        <f t="shared" si="9"/>
        <v/>
      </c>
      <c r="J241" s="98"/>
      <c r="K241" s="98"/>
      <c r="L241" s="98"/>
      <c r="M241" s="98"/>
      <c r="N241" s="98"/>
      <c r="O241" s="98"/>
      <c r="P241" s="98"/>
      <c r="Q241" s="98"/>
      <c r="R241" s="98"/>
      <c r="S241" s="98"/>
      <c r="T241" s="98"/>
      <c r="U241" s="98"/>
      <c r="V241" s="98"/>
      <c r="W241" s="98"/>
      <c r="X241" s="98"/>
      <c r="Y241" s="98"/>
      <c r="Z241" s="98"/>
      <c r="AA241" s="98"/>
      <c r="AB241" s="98"/>
      <c r="AC241" s="98"/>
      <c r="AD241" s="98"/>
      <c r="AE241" s="98"/>
      <c r="AF241" s="98"/>
      <c r="AG241" s="98"/>
      <c r="AH241" s="98"/>
      <c r="AI241" s="98"/>
      <c r="AJ241" s="98"/>
      <c r="AK241" s="98"/>
      <c r="AL241" s="98"/>
      <c r="AM241" s="98"/>
      <c r="AN241" s="98"/>
      <c r="AO241" s="98"/>
      <c r="AP241" s="98"/>
      <c r="AQ241" s="98"/>
      <c r="AR241" s="98"/>
      <c r="AS241" s="98"/>
      <c r="AT241" s="98"/>
      <c r="AU241" s="98"/>
      <c r="AV241" s="98"/>
      <c r="AW241" s="98"/>
      <c r="AX241" s="98"/>
      <c r="AY241" s="98"/>
      <c r="AZ241" s="98"/>
    </row>
    <row r="242" spans="1:52" x14ac:dyDescent="0.2">
      <c r="A242" s="121">
        <f t="shared" si="11"/>
        <v>44428</v>
      </c>
      <c r="B242" s="121" t="str">
        <f t="shared" si="10"/>
        <v/>
      </c>
      <c r="C242" s="103"/>
      <c r="D242" s="103"/>
      <c r="E242" s="103"/>
      <c r="F242" s="103"/>
      <c r="G242" s="103"/>
      <c r="H242" s="103"/>
      <c r="I242" s="99" t="str">
        <f t="shared" si="9"/>
        <v/>
      </c>
      <c r="J242" s="98"/>
      <c r="K242" s="98"/>
      <c r="L242" s="98"/>
      <c r="M242" s="98"/>
      <c r="N242" s="98"/>
      <c r="O242" s="98"/>
      <c r="P242" s="98"/>
      <c r="Q242" s="98"/>
      <c r="R242" s="98"/>
      <c r="S242" s="98"/>
      <c r="T242" s="98"/>
      <c r="U242" s="98"/>
      <c r="V242" s="98"/>
      <c r="W242" s="98"/>
      <c r="X242" s="98"/>
      <c r="Y242" s="98"/>
      <c r="Z242" s="98"/>
      <c r="AA242" s="98"/>
      <c r="AB242" s="98"/>
      <c r="AC242" s="98"/>
      <c r="AD242" s="98"/>
      <c r="AE242" s="98"/>
      <c r="AF242" s="98"/>
      <c r="AG242" s="98"/>
      <c r="AH242" s="98"/>
      <c r="AI242" s="98"/>
      <c r="AJ242" s="98"/>
      <c r="AK242" s="98"/>
      <c r="AL242" s="98"/>
      <c r="AM242" s="98"/>
      <c r="AN242" s="98"/>
      <c r="AO242" s="98"/>
      <c r="AP242" s="98"/>
      <c r="AQ242" s="98"/>
      <c r="AR242" s="98"/>
      <c r="AS242" s="98"/>
      <c r="AT242" s="98"/>
      <c r="AU242" s="98"/>
      <c r="AV242" s="98"/>
      <c r="AW242" s="98"/>
      <c r="AX242" s="98"/>
      <c r="AY242" s="98"/>
      <c r="AZ242" s="98"/>
    </row>
    <row r="243" spans="1:52" x14ac:dyDescent="0.2">
      <c r="A243" s="121">
        <f t="shared" si="11"/>
        <v>44429</v>
      </c>
      <c r="B243" s="121" t="str">
        <f t="shared" si="10"/>
        <v/>
      </c>
      <c r="C243" s="103"/>
      <c r="D243" s="103"/>
      <c r="E243" s="103"/>
      <c r="F243" s="103"/>
      <c r="G243" s="103"/>
      <c r="H243" s="103"/>
      <c r="I243" s="99" t="str">
        <f t="shared" si="9"/>
        <v/>
      </c>
      <c r="J243" s="98"/>
      <c r="K243" s="98"/>
      <c r="L243" s="98"/>
      <c r="M243" s="98"/>
      <c r="N243" s="98"/>
      <c r="O243" s="98"/>
      <c r="P243" s="98"/>
      <c r="Q243" s="98"/>
      <c r="R243" s="98"/>
      <c r="S243" s="98"/>
      <c r="T243" s="98"/>
      <c r="U243" s="98"/>
      <c r="V243" s="98"/>
      <c r="W243" s="98"/>
      <c r="X243" s="98"/>
      <c r="Y243" s="98"/>
      <c r="Z243" s="98"/>
      <c r="AA243" s="98"/>
      <c r="AB243" s="98"/>
      <c r="AC243" s="98"/>
      <c r="AD243" s="98"/>
      <c r="AE243" s="98"/>
      <c r="AF243" s="98"/>
      <c r="AG243" s="98"/>
      <c r="AH243" s="98"/>
      <c r="AI243" s="98"/>
      <c r="AJ243" s="98"/>
      <c r="AK243" s="98"/>
      <c r="AL243" s="98"/>
      <c r="AM243" s="98"/>
      <c r="AN243" s="98"/>
      <c r="AO243" s="98"/>
      <c r="AP243" s="98"/>
      <c r="AQ243" s="98"/>
      <c r="AR243" s="98"/>
      <c r="AS243" s="98"/>
      <c r="AT243" s="98"/>
      <c r="AU243" s="98"/>
      <c r="AV243" s="98"/>
      <c r="AW243" s="98"/>
      <c r="AX243" s="98"/>
      <c r="AY243" s="98"/>
      <c r="AZ243" s="98"/>
    </row>
    <row r="244" spans="1:52" x14ac:dyDescent="0.2">
      <c r="A244" s="121">
        <f t="shared" si="11"/>
        <v>44430</v>
      </c>
      <c r="B244" s="121" t="str">
        <f t="shared" si="10"/>
        <v/>
      </c>
      <c r="C244" s="103"/>
      <c r="D244" s="103"/>
      <c r="E244" s="103"/>
      <c r="F244" s="103"/>
      <c r="G244" s="103"/>
      <c r="H244" s="103"/>
      <c r="I244" s="99" t="str">
        <f t="shared" si="9"/>
        <v/>
      </c>
      <c r="J244" s="98"/>
      <c r="K244" s="98"/>
      <c r="L244" s="98"/>
      <c r="M244" s="98"/>
      <c r="N244" s="98"/>
      <c r="O244" s="98"/>
      <c r="P244" s="98"/>
      <c r="Q244" s="98"/>
      <c r="R244" s="98"/>
      <c r="S244" s="98"/>
      <c r="T244" s="98"/>
      <c r="U244" s="98"/>
      <c r="V244" s="98"/>
      <c r="W244" s="98"/>
      <c r="X244" s="98"/>
      <c r="Y244" s="98"/>
      <c r="Z244" s="98"/>
      <c r="AA244" s="98"/>
      <c r="AB244" s="98"/>
      <c r="AC244" s="98"/>
      <c r="AD244" s="98"/>
      <c r="AE244" s="98"/>
      <c r="AF244" s="98"/>
      <c r="AG244" s="98"/>
      <c r="AH244" s="98"/>
      <c r="AI244" s="98"/>
      <c r="AJ244" s="98"/>
      <c r="AK244" s="98"/>
      <c r="AL244" s="98"/>
      <c r="AM244" s="98"/>
      <c r="AN244" s="98"/>
      <c r="AO244" s="98"/>
      <c r="AP244" s="98"/>
      <c r="AQ244" s="98"/>
      <c r="AR244" s="98"/>
      <c r="AS244" s="98"/>
      <c r="AT244" s="98"/>
      <c r="AU244" s="98"/>
      <c r="AV244" s="98"/>
      <c r="AW244" s="98"/>
      <c r="AX244" s="98"/>
      <c r="AY244" s="98"/>
      <c r="AZ244" s="98"/>
    </row>
    <row r="245" spans="1:52" x14ac:dyDescent="0.2">
      <c r="A245" s="121">
        <f t="shared" si="11"/>
        <v>44431</v>
      </c>
      <c r="B245" s="121" t="str">
        <f t="shared" si="10"/>
        <v/>
      </c>
      <c r="C245" s="103"/>
      <c r="D245" s="103"/>
      <c r="E245" s="103"/>
      <c r="F245" s="103"/>
      <c r="G245" s="103"/>
      <c r="H245" s="103"/>
      <c r="I245" s="99" t="str">
        <f t="shared" si="9"/>
        <v/>
      </c>
      <c r="J245" s="98"/>
      <c r="K245" s="98"/>
      <c r="L245" s="98"/>
      <c r="M245" s="98"/>
      <c r="N245" s="98"/>
      <c r="O245" s="98"/>
      <c r="P245" s="98"/>
      <c r="Q245" s="98"/>
      <c r="R245" s="98"/>
      <c r="S245" s="98"/>
      <c r="T245" s="98"/>
      <c r="U245" s="98"/>
      <c r="V245" s="98"/>
      <c r="W245" s="98"/>
      <c r="X245" s="98"/>
      <c r="Y245" s="98"/>
      <c r="Z245" s="98"/>
      <c r="AA245" s="98"/>
      <c r="AB245" s="98"/>
      <c r="AC245" s="98"/>
      <c r="AD245" s="98"/>
      <c r="AE245" s="98"/>
      <c r="AF245" s="98"/>
      <c r="AG245" s="98"/>
      <c r="AH245" s="98"/>
      <c r="AI245" s="98"/>
      <c r="AJ245" s="98"/>
      <c r="AK245" s="98"/>
      <c r="AL245" s="98"/>
      <c r="AM245" s="98"/>
      <c r="AN245" s="98"/>
      <c r="AO245" s="98"/>
      <c r="AP245" s="98"/>
      <c r="AQ245" s="98"/>
      <c r="AR245" s="98"/>
      <c r="AS245" s="98"/>
      <c r="AT245" s="98"/>
      <c r="AU245" s="98"/>
      <c r="AV245" s="98"/>
      <c r="AW245" s="98"/>
      <c r="AX245" s="98"/>
      <c r="AY245" s="98"/>
      <c r="AZ245" s="98"/>
    </row>
    <row r="246" spans="1:52" x14ac:dyDescent="0.2">
      <c r="A246" s="121">
        <f t="shared" si="11"/>
        <v>44432</v>
      </c>
      <c r="B246" s="121" t="str">
        <f t="shared" si="10"/>
        <v/>
      </c>
      <c r="C246" s="103"/>
      <c r="D246" s="103"/>
      <c r="E246" s="103"/>
      <c r="F246" s="103"/>
      <c r="G246" s="103"/>
      <c r="H246" s="103"/>
      <c r="I246" s="99" t="str">
        <f t="shared" si="9"/>
        <v/>
      </c>
      <c r="J246" s="98"/>
      <c r="K246" s="98"/>
      <c r="L246" s="98"/>
      <c r="M246" s="98"/>
      <c r="N246" s="98"/>
      <c r="O246" s="98"/>
      <c r="P246" s="98"/>
      <c r="Q246" s="98"/>
      <c r="R246" s="98"/>
      <c r="S246" s="98"/>
      <c r="T246" s="98"/>
      <c r="U246" s="98"/>
      <c r="V246" s="98"/>
      <c r="W246" s="98"/>
      <c r="X246" s="98"/>
      <c r="Y246" s="98"/>
      <c r="Z246" s="98"/>
      <c r="AA246" s="98"/>
      <c r="AB246" s="98"/>
      <c r="AC246" s="98"/>
      <c r="AD246" s="98"/>
      <c r="AE246" s="98"/>
      <c r="AF246" s="98"/>
      <c r="AG246" s="98"/>
      <c r="AH246" s="98"/>
      <c r="AI246" s="98"/>
      <c r="AJ246" s="98"/>
      <c r="AK246" s="98"/>
      <c r="AL246" s="98"/>
      <c r="AM246" s="98"/>
      <c r="AN246" s="98"/>
      <c r="AO246" s="98"/>
      <c r="AP246" s="98"/>
      <c r="AQ246" s="98"/>
      <c r="AR246" s="98"/>
      <c r="AS246" s="98"/>
      <c r="AT246" s="98"/>
      <c r="AU246" s="98"/>
      <c r="AV246" s="98"/>
      <c r="AW246" s="98"/>
      <c r="AX246" s="98"/>
      <c r="AY246" s="98"/>
      <c r="AZ246" s="98"/>
    </row>
    <row r="247" spans="1:52" x14ac:dyDescent="0.2">
      <c r="A247" s="121">
        <f t="shared" si="11"/>
        <v>44433</v>
      </c>
      <c r="B247" s="121" t="str">
        <f t="shared" si="10"/>
        <v>Mittwoch</v>
      </c>
      <c r="C247" s="103"/>
      <c r="D247" s="103"/>
      <c r="E247" s="103"/>
      <c r="F247" s="103"/>
      <c r="G247" s="103"/>
      <c r="H247" s="103"/>
      <c r="I247" s="99" t="str">
        <f t="shared" si="9"/>
        <v/>
      </c>
      <c r="J247" s="98"/>
      <c r="K247" s="98"/>
      <c r="L247" s="98"/>
      <c r="M247" s="98"/>
      <c r="N247" s="98"/>
      <c r="O247" s="98"/>
      <c r="P247" s="98"/>
      <c r="Q247" s="98"/>
      <c r="R247" s="98"/>
      <c r="S247" s="98"/>
      <c r="T247" s="98"/>
      <c r="U247" s="98"/>
      <c r="V247" s="98"/>
      <c r="W247" s="98"/>
      <c r="X247" s="98"/>
      <c r="Y247" s="98"/>
      <c r="Z247" s="98"/>
      <c r="AA247" s="98"/>
      <c r="AB247" s="98"/>
      <c r="AC247" s="98"/>
      <c r="AD247" s="98"/>
      <c r="AE247" s="98"/>
      <c r="AF247" s="98"/>
      <c r="AG247" s="98"/>
      <c r="AH247" s="98"/>
      <c r="AI247" s="98"/>
      <c r="AJ247" s="98"/>
      <c r="AK247" s="98"/>
      <c r="AL247" s="98"/>
      <c r="AM247" s="98"/>
      <c r="AN247" s="98"/>
      <c r="AO247" s="98"/>
      <c r="AP247" s="98"/>
      <c r="AQ247" s="98"/>
      <c r="AR247" s="98"/>
      <c r="AS247" s="98"/>
      <c r="AT247" s="98"/>
      <c r="AU247" s="98"/>
      <c r="AV247" s="98"/>
      <c r="AW247" s="98"/>
      <c r="AX247" s="98"/>
      <c r="AY247" s="98"/>
      <c r="AZ247" s="98"/>
    </row>
    <row r="248" spans="1:52" x14ac:dyDescent="0.2">
      <c r="A248" s="121">
        <f t="shared" si="11"/>
        <v>44434</v>
      </c>
      <c r="B248" s="121" t="str">
        <f t="shared" si="10"/>
        <v/>
      </c>
      <c r="C248" s="103"/>
      <c r="D248" s="103"/>
      <c r="E248" s="103"/>
      <c r="F248" s="103"/>
      <c r="G248" s="103"/>
      <c r="H248" s="103"/>
      <c r="I248" s="99" t="str">
        <f t="shared" si="9"/>
        <v/>
      </c>
      <c r="J248" s="98"/>
      <c r="K248" s="98"/>
      <c r="L248" s="98"/>
      <c r="M248" s="98"/>
      <c r="N248" s="98"/>
      <c r="O248" s="98"/>
      <c r="P248" s="98"/>
      <c r="Q248" s="98"/>
      <c r="R248" s="98"/>
      <c r="S248" s="98"/>
      <c r="T248" s="98"/>
      <c r="U248" s="98"/>
      <c r="V248" s="98"/>
      <c r="W248" s="98"/>
      <c r="X248" s="98"/>
      <c r="Y248" s="98"/>
      <c r="Z248" s="98"/>
      <c r="AA248" s="98"/>
      <c r="AB248" s="98"/>
      <c r="AC248" s="98"/>
      <c r="AD248" s="98"/>
      <c r="AE248" s="98"/>
      <c r="AF248" s="98"/>
      <c r="AG248" s="98"/>
      <c r="AH248" s="98"/>
      <c r="AI248" s="98"/>
      <c r="AJ248" s="98"/>
      <c r="AK248" s="98"/>
      <c r="AL248" s="98"/>
      <c r="AM248" s="98"/>
      <c r="AN248" s="98"/>
      <c r="AO248" s="98"/>
      <c r="AP248" s="98"/>
      <c r="AQ248" s="98"/>
      <c r="AR248" s="98"/>
      <c r="AS248" s="98"/>
      <c r="AT248" s="98"/>
      <c r="AU248" s="98"/>
      <c r="AV248" s="98"/>
      <c r="AW248" s="98"/>
      <c r="AX248" s="98"/>
      <c r="AY248" s="98"/>
      <c r="AZ248" s="98"/>
    </row>
    <row r="249" spans="1:52" x14ac:dyDescent="0.2">
      <c r="A249" s="121">
        <f t="shared" si="11"/>
        <v>44435</v>
      </c>
      <c r="B249" s="121" t="str">
        <f t="shared" si="10"/>
        <v/>
      </c>
      <c r="C249" s="103"/>
      <c r="D249" s="103"/>
      <c r="E249" s="103"/>
      <c r="F249" s="103"/>
      <c r="G249" s="103"/>
      <c r="H249" s="103"/>
      <c r="I249" s="99" t="str">
        <f t="shared" si="9"/>
        <v/>
      </c>
      <c r="J249" s="98"/>
      <c r="K249" s="98"/>
      <c r="L249" s="98"/>
      <c r="M249" s="98"/>
      <c r="N249" s="98"/>
      <c r="O249" s="98"/>
      <c r="P249" s="98"/>
      <c r="Q249" s="98"/>
      <c r="R249" s="98"/>
      <c r="S249" s="98"/>
      <c r="T249" s="98"/>
      <c r="U249" s="98"/>
      <c r="V249" s="98"/>
      <c r="W249" s="98"/>
      <c r="X249" s="98"/>
      <c r="Y249" s="98"/>
      <c r="Z249" s="98"/>
      <c r="AA249" s="98"/>
      <c r="AB249" s="98"/>
      <c r="AC249" s="98"/>
      <c r="AD249" s="98"/>
      <c r="AE249" s="98"/>
      <c r="AF249" s="98"/>
      <c r="AG249" s="98"/>
      <c r="AH249" s="98"/>
      <c r="AI249" s="98"/>
      <c r="AJ249" s="98"/>
      <c r="AK249" s="98"/>
      <c r="AL249" s="98"/>
      <c r="AM249" s="98"/>
      <c r="AN249" s="98"/>
      <c r="AO249" s="98"/>
      <c r="AP249" s="98"/>
      <c r="AQ249" s="98"/>
      <c r="AR249" s="98"/>
      <c r="AS249" s="98"/>
      <c r="AT249" s="98"/>
      <c r="AU249" s="98"/>
      <c r="AV249" s="98"/>
      <c r="AW249" s="98"/>
      <c r="AX249" s="98"/>
      <c r="AY249" s="98"/>
      <c r="AZ249" s="98"/>
    </row>
    <row r="250" spans="1:52" x14ac:dyDescent="0.2">
      <c r="A250" s="121">
        <f t="shared" si="11"/>
        <v>44436</v>
      </c>
      <c r="B250" s="121" t="str">
        <f t="shared" si="10"/>
        <v/>
      </c>
      <c r="C250" s="103"/>
      <c r="D250" s="103"/>
      <c r="E250" s="103"/>
      <c r="F250" s="103"/>
      <c r="G250" s="103"/>
      <c r="H250" s="103"/>
      <c r="I250" s="99" t="str">
        <f t="shared" si="9"/>
        <v/>
      </c>
      <c r="J250" s="98"/>
      <c r="K250" s="98"/>
      <c r="L250" s="98"/>
      <c r="M250" s="98"/>
      <c r="N250" s="98"/>
      <c r="O250" s="98"/>
      <c r="P250" s="98"/>
      <c r="Q250" s="98"/>
      <c r="R250" s="98"/>
      <c r="S250" s="98"/>
      <c r="T250" s="98"/>
      <c r="U250" s="98"/>
      <c r="V250" s="98"/>
      <c r="W250" s="98"/>
      <c r="X250" s="98"/>
      <c r="Y250" s="98"/>
      <c r="Z250" s="98"/>
      <c r="AA250" s="98"/>
      <c r="AB250" s="98"/>
      <c r="AC250" s="98"/>
      <c r="AD250" s="98"/>
      <c r="AE250" s="98"/>
      <c r="AF250" s="98"/>
      <c r="AG250" s="98"/>
      <c r="AH250" s="98"/>
      <c r="AI250" s="98"/>
      <c r="AJ250" s="98"/>
      <c r="AK250" s="98"/>
      <c r="AL250" s="98"/>
      <c r="AM250" s="98"/>
      <c r="AN250" s="98"/>
      <c r="AO250" s="98"/>
      <c r="AP250" s="98"/>
      <c r="AQ250" s="98"/>
      <c r="AR250" s="98"/>
      <c r="AS250" s="98"/>
      <c r="AT250" s="98"/>
      <c r="AU250" s="98"/>
      <c r="AV250" s="98"/>
      <c r="AW250" s="98"/>
      <c r="AX250" s="98"/>
      <c r="AY250" s="98"/>
      <c r="AZ250" s="98"/>
    </row>
    <row r="251" spans="1:52" x14ac:dyDescent="0.2">
      <c r="A251" s="121">
        <f t="shared" si="11"/>
        <v>44437</v>
      </c>
      <c r="B251" s="121" t="str">
        <f t="shared" si="10"/>
        <v/>
      </c>
      <c r="C251" s="103"/>
      <c r="D251" s="103"/>
      <c r="E251" s="103"/>
      <c r="F251" s="103"/>
      <c r="G251" s="103"/>
      <c r="H251" s="103"/>
      <c r="I251" s="99" t="str">
        <f t="shared" si="9"/>
        <v/>
      </c>
      <c r="J251" s="98"/>
      <c r="K251" s="98"/>
      <c r="L251" s="98"/>
      <c r="M251" s="98"/>
      <c r="N251" s="98"/>
      <c r="O251" s="98"/>
      <c r="P251" s="98"/>
      <c r="Q251" s="98"/>
      <c r="R251" s="98"/>
      <c r="S251" s="98"/>
      <c r="T251" s="98"/>
      <c r="U251" s="98"/>
      <c r="V251" s="98"/>
      <c r="W251" s="98"/>
      <c r="X251" s="98"/>
      <c r="Y251" s="98"/>
      <c r="Z251" s="98"/>
      <c r="AA251" s="98"/>
      <c r="AB251" s="98"/>
      <c r="AC251" s="98"/>
      <c r="AD251" s="98"/>
      <c r="AE251" s="98"/>
      <c r="AF251" s="98"/>
      <c r="AG251" s="98"/>
      <c r="AH251" s="98"/>
      <c r="AI251" s="98"/>
      <c r="AJ251" s="98"/>
      <c r="AK251" s="98"/>
      <c r="AL251" s="98"/>
      <c r="AM251" s="98"/>
      <c r="AN251" s="98"/>
      <c r="AO251" s="98"/>
      <c r="AP251" s="98"/>
      <c r="AQ251" s="98"/>
      <c r="AR251" s="98"/>
      <c r="AS251" s="98"/>
      <c r="AT251" s="98"/>
      <c r="AU251" s="98"/>
      <c r="AV251" s="98"/>
      <c r="AW251" s="98"/>
      <c r="AX251" s="98"/>
      <c r="AY251" s="98"/>
      <c r="AZ251" s="98"/>
    </row>
    <row r="252" spans="1:52" x14ac:dyDescent="0.2">
      <c r="A252" s="121">
        <f t="shared" si="11"/>
        <v>44438</v>
      </c>
      <c r="B252" s="121" t="str">
        <f t="shared" si="10"/>
        <v/>
      </c>
      <c r="C252" s="103"/>
      <c r="D252" s="103"/>
      <c r="E252" s="103"/>
      <c r="F252" s="103"/>
      <c r="G252" s="103"/>
      <c r="H252" s="103"/>
      <c r="I252" s="99" t="str">
        <f t="shared" si="9"/>
        <v/>
      </c>
      <c r="J252" s="98"/>
      <c r="K252" s="98"/>
      <c r="L252" s="98"/>
      <c r="M252" s="98"/>
      <c r="N252" s="98"/>
      <c r="O252" s="98"/>
      <c r="P252" s="98"/>
      <c r="Q252" s="98"/>
      <c r="R252" s="98"/>
      <c r="S252" s="98"/>
      <c r="T252" s="98"/>
      <c r="U252" s="98"/>
      <c r="V252" s="98"/>
      <c r="W252" s="98"/>
      <c r="X252" s="98"/>
      <c r="Y252" s="98"/>
      <c r="Z252" s="98"/>
      <c r="AA252" s="98"/>
      <c r="AB252" s="98"/>
      <c r="AC252" s="98"/>
      <c r="AD252" s="98"/>
      <c r="AE252" s="98"/>
      <c r="AF252" s="98"/>
      <c r="AG252" s="98"/>
      <c r="AH252" s="98"/>
      <c r="AI252" s="98"/>
      <c r="AJ252" s="98"/>
      <c r="AK252" s="98"/>
      <c r="AL252" s="98"/>
      <c r="AM252" s="98"/>
      <c r="AN252" s="98"/>
      <c r="AO252" s="98"/>
      <c r="AP252" s="98"/>
      <c r="AQ252" s="98"/>
      <c r="AR252" s="98"/>
      <c r="AS252" s="98"/>
      <c r="AT252" s="98"/>
      <c r="AU252" s="98"/>
      <c r="AV252" s="98"/>
      <c r="AW252" s="98"/>
      <c r="AX252" s="98"/>
      <c r="AY252" s="98"/>
      <c r="AZ252" s="98"/>
    </row>
    <row r="253" spans="1:52" x14ac:dyDescent="0.2">
      <c r="A253" s="121">
        <f t="shared" si="11"/>
        <v>44439</v>
      </c>
      <c r="B253" s="121" t="str">
        <f t="shared" si="10"/>
        <v/>
      </c>
      <c r="C253" s="103"/>
      <c r="D253" s="103"/>
      <c r="E253" s="103"/>
      <c r="F253" s="103"/>
      <c r="G253" s="103"/>
      <c r="H253" s="103"/>
      <c r="I253" s="99" t="str">
        <f t="shared" si="9"/>
        <v/>
      </c>
      <c r="J253" s="98"/>
      <c r="K253" s="98"/>
      <c r="L253" s="98"/>
      <c r="M253" s="98"/>
      <c r="N253" s="98"/>
      <c r="O253" s="98"/>
      <c r="P253" s="98"/>
      <c r="Q253" s="98"/>
      <c r="R253" s="98"/>
      <c r="S253" s="98"/>
      <c r="T253" s="98"/>
      <c r="U253" s="98"/>
      <c r="V253" s="98"/>
      <c r="W253" s="98"/>
      <c r="X253" s="98"/>
      <c r="Y253" s="98"/>
      <c r="Z253" s="98"/>
      <c r="AA253" s="98"/>
      <c r="AB253" s="98"/>
      <c r="AC253" s="98"/>
      <c r="AD253" s="98"/>
      <c r="AE253" s="98"/>
      <c r="AF253" s="98"/>
      <c r="AG253" s="98"/>
      <c r="AH253" s="98"/>
      <c r="AI253" s="98"/>
      <c r="AJ253" s="98"/>
      <c r="AK253" s="98"/>
      <c r="AL253" s="98"/>
      <c r="AM253" s="98"/>
      <c r="AN253" s="98"/>
      <c r="AO253" s="98"/>
      <c r="AP253" s="98"/>
      <c r="AQ253" s="98"/>
      <c r="AR253" s="98"/>
      <c r="AS253" s="98"/>
      <c r="AT253" s="98"/>
      <c r="AU253" s="98"/>
      <c r="AV253" s="98"/>
      <c r="AW253" s="98"/>
      <c r="AX253" s="98"/>
      <c r="AY253" s="98"/>
      <c r="AZ253" s="98"/>
    </row>
    <row r="254" spans="1:52" x14ac:dyDescent="0.2">
      <c r="A254" s="121">
        <f t="shared" si="11"/>
        <v>44440</v>
      </c>
      <c r="B254" s="121" t="str">
        <f t="shared" si="10"/>
        <v>Mittwoch</v>
      </c>
      <c r="C254" s="103"/>
      <c r="D254" s="103"/>
      <c r="E254" s="103"/>
      <c r="F254" s="103"/>
      <c r="G254" s="103"/>
      <c r="H254" s="103"/>
      <c r="I254" s="99" t="str">
        <f t="shared" si="9"/>
        <v/>
      </c>
      <c r="J254" s="98"/>
      <c r="K254" s="98"/>
      <c r="L254" s="98"/>
      <c r="M254" s="98"/>
      <c r="N254" s="98"/>
      <c r="O254" s="98"/>
      <c r="P254" s="98"/>
      <c r="Q254" s="98"/>
      <c r="R254" s="98"/>
      <c r="S254" s="98"/>
      <c r="T254" s="98"/>
      <c r="U254" s="98"/>
      <c r="V254" s="98"/>
      <c r="W254" s="98"/>
      <c r="X254" s="98"/>
      <c r="Y254" s="98"/>
      <c r="Z254" s="98"/>
      <c r="AA254" s="98"/>
      <c r="AB254" s="98"/>
      <c r="AC254" s="98"/>
      <c r="AD254" s="98"/>
      <c r="AE254" s="98"/>
      <c r="AF254" s="98"/>
      <c r="AG254" s="98"/>
      <c r="AH254" s="98"/>
      <c r="AI254" s="98"/>
      <c r="AJ254" s="98"/>
      <c r="AK254" s="98"/>
      <c r="AL254" s="98"/>
      <c r="AM254" s="98"/>
      <c r="AN254" s="98"/>
      <c r="AO254" s="98"/>
      <c r="AP254" s="98"/>
      <c r="AQ254" s="98"/>
      <c r="AR254" s="98"/>
      <c r="AS254" s="98"/>
      <c r="AT254" s="98"/>
      <c r="AU254" s="98"/>
      <c r="AV254" s="98"/>
      <c r="AW254" s="98"/>
      <c r="AX254" s="98"/>
      <c r="AY254" s="98"/>
      <c r="AZ254" s="98"/>
    </row>
    <row r="255" spans="1:52" x14ac:dyDescent="0.2">
      <c r="A255" s="121">
        <f t="shared" si="11"/>
        <v>44441</v>
      </c>
      <c r="B255" s="121" t="str">
        <f t="shared" si="10"/>
        <v/>
      </c>
      <c r="C255" s="103"/>
      <c r="D255" s="103"/>
      <c r="E255" s="103"/>
      <c r="F255" s="103"/>
      <c r="G255" s="103"/>
      <c r="H255" s="103"/>
      <c r="I255" s="99" t="str">
        <f t="shared" si="9"/>
        <v/>
      </c>
      <c r="J255" s="98"/>
      <c r="K255" s="98"/>
      <c r="L255" s="98"/>
      <c r="M255" s="98"/>
      <c r="N255" s="98"/>
      <c r="O255" s="98"/>
      <c r="P255" s="98"/>
      <c r="Q255" s="98"/>
      <c r="R255" s="98"/>
      <c r="S255" s="98"/>
      <c r="T255" s="98"/>
      <c r="U255" s="98"/>
      <c r="V255" s="98"/>
      <c r="W255" s="98"/>
      <c r="X255" s="98"/>
      <c r="Y255" s="98"/>
      <c r="Z255" s="98"/>
      <c r="AA255" s="98"/>
      <c r="AB255" s="98"/>
      <c r="AC255" s="98"/>
      <c r="AD255" s="98"/>
      <c r="AE255" s="98"/>
      <c r="AF255" s="98"/>
      <c r="AG255" s="98"/>
      <c r="AH255" s="98"/>
      <c r="AI255" s="98"/>
      <c r="AJ255" s="98"/>
      <c r="AK255" s="98"/>
      <c r="AL255" s="98"/>
      <c r="AM255" s="98"/>
      <c r="AN255" s="98"/>
      <c r="AO255" s="98"/>
      <c r="AP255" s="98"/>
      <c r="AQ255" s="98"/>
      <c r="AR255" s="98"/>
      <c r="AS255" s="98"/>
      <c r="AT255" s="98"/>
      <c r="AU255" s="98"/>
      <c r="AV255" s="98"/>
      <c r="AW255" s="98"/>
      <c r="AX255" s="98"/>
      <c r="AY255" s="98"/>
      <c r="AZ255" s="98"/>
    </row>
    <row r="256" spans="1:52" x14ac:dyDescent="0.2">
      <c r="A256" s="121">
        <f t="shared" si="11"/>
        <v>44442</v>
      </c>
      <c r="B256" s="121" t="str">
        <f t="shared" si="10"/>
        <v/>
      </c>
      <c r="C256" s="103"/>
      <c r="D256" s="103"/>
      <c r="E256" s="103"/>
      <c r="F256" s="103"/>
      <c r="G256" s="103"/>
      <c r="H256" s="103"/>
      <c r="I256" s="99" t="str">
        <f t="shared" si="9"/>
        <v/>
      </c>
      <c r="J256" s="98"/>
      <c r="K256" s="98"/>
      <c r="L256" s="98"/>
      <c r="M256" s="98"/>
      <c r="N256" s="98"/>
      <c r="O256" s="98"/>
      <c r="P256" s="98"/>
      <c r="Q256" s="98"/>
      <c r="R256" s="98"/>
      <c r="S256" s="98"/>
      <c r="T256" s="98"/>
      <c r="U256" s="98"/>
      <c r="V256" s="98"/>
      <c r="W256" s="98"/>
      <c r="X256" s="98"/>
      <c r="Y256" s="98"/>
      <c r="Z256" s="98"/>
      <c r="AA256" s="98"/>
      <c r="AB256" s="98"/>
      <c r="AC256" s="98"/>
      <c r="AD256" s="98"/>
      <c r="AE256" s="98"/>
      <c r="AF256" s="98"/>
      <c r="AG256" s="98"/>
      <c r="AH256" s="98"/>
      <c r="AI256" s="98"/>
      <c r="AJ256" s="98"/>
      <c r="AK256" s="98"/>
      <c r="AL256" s="98"/>
      <c r="AM256" s="98"/>
      <c r="AN256" s="98"/>
      <c r="AO256" s="98"/>
      <c r="AP256" s="98"/>
      <c r="AQ256" s="98"/>
      <c r="AR256" s="98"/>
      <c r="AS256" s="98"/>
      <c r="AT256" s="98"/>
      <c r="AU256" s="98"/>
      <c r="AV256" s="98"/>
      <c r="AW256" s="98"/>
      <c r="AX256" s="98"/>
      <c r="AY256" s="98"/>
      <c r="AZ256" s="98"/>
    </row>
    <row r="257" spans="1:52" x14ac:dyDescent="0.2">
      <c r="A257" s="121">
        <f t="shared" si="11"/>
        <v>44443</v>
      </c>
      <c r="B257" s="121" t="str">
        <f t="shared" si="10"/>
        <v/>
      </c>
      <c r="C257" s="103"/>
      <c r="D257" s="103"/>
      <c r="E257" s="103"/>
      <c r="F257" s="103"/>
      <c r="G257" s="103"/>
      <c r="H257" s="103"/>
      <c r="I257" s="99" t="str">
        <f t="shared" si="9"/>
        <v/>
      </c>
      <c r="J257" s="98"/>
      <c r="K257" s="98"/>
      <c r="L257" s="98"/>
      <c r="M257" s="98"/>
      <c r="N257" s="98"/>
      <c r="O257" s="98"/>
      <c r="P257" s="98"/>
      <c r="Q257" s="98"/>
      <c r="R257" s="98"/>
      <c r="S257" s="98"/>
      <c r="T257" s="98"/>
      <c r="U257" s="98"/>
      <c r="V257" s="98"/>
      <c r="W257" s="98"/>
      <c r="X257" s="98"/>
      <c r="Y257" s="98"/>
      <c r="Z257" s="98"/>
      <c r="AA257" s="98"/>
      <c r="AB257" s="98"/>
      <c r="AC257" s="98"/>
      <c r="AD257" s="98"/>
      <c r="AE257" s="98"/>
      <c r="AF257" s="98"/>
      <c r="AG257" s="98"/>
      <c r="AH257" s="98"/>
      <c r="AI257" s="98"/>
      <c r="AJ257" s="98"/>
      <c r="AK257" s="98"/>
      <c r="AL257" s="98"/>
      <c r="AM257" s="98"/>
      <c r="AN257" s="98"/>
      <c r="AO257" s="98"/>
      <c r="AP257" s="98"/>
      <c r="AQ257" s="98"/>
      <c r="AR257" s="98"/>
      <c r="AS257" s="98"/>
      <c r="AT257" s="98"/>
      <c r="AU257" s="98"/>
      <c r="AV257" s="98"/>
      <c r="AW257" s="98"/>
      <c r="AX257" s="98"/>
      <c r="AY257" s="98"/>
      <c r="AZ257" s="98"/>
    </row>
    <row r="258" spans="1:52" x14ac:dyDescent="0.2">
      <c r="A258" s="121">
        <f t="shared" si="11"/>
        <v>44444</v>
      </c>
      <c r="B258" s="121" t="str">
        <f t="shared" si="10"/>
        <v/>
      </c>
      <c r="C258" s="103"/>
      <c r="D258" s="103"/>
      <c r="E258" s="103"/>
      <c r="F258" s="103"/>
      <c r="G258" s="103"/>
      <c r="H258" s="103"/>
      <c r="I258" s="99" t="str">
        <f t="shared" si="9"/>
        <v/>
      </c>
      <c r="J258" s="98"/>
      <c r="K258" s="98"/>
      <c r="L258" s="98"/>
      <c r="M258" s="98"/>
      <c r="N258" s="98"/>
      <c r="O258" s="98"/>
      <c r="P258" s="98"/>
      <c r="Q258" s="98"/>
      <c r="R258" s="98"/>
      <c r="S258" s="98"/>
      <c r="T258" s="98"/>
      <c r="U258" s="98"/>
      <c r="V258" s="98"/>
      <c r="W258" s="98"/>
      <c r="X258" s="98"/>
      <c r="Y258" s="98"/>
      <c r="Z258" s="98"/>
      <c r="AA258" s="98"/>
      <c r="AB258" s="98"/>
      <c r="AC258" s="98"/>
      <c r="AD258" s="98"/>
      <c r="AE258" s="98"/>
      <c r="AF258" s="98"/>
      <c r="AG258" s="98"/>
      <c r="AH258" s="98"/>
      <c r="AI258" s="98"/>
      <c r="AJ258" s="98"/>
      <c r="AK258" s="98"/>
      <c r="AL258" s="98"/>
      <c r="AM258" s="98"/>
      <c r="AN258" s="98"/>
      <c r="AO258" s="98"/>
      <c r="AP258" s="98"/>
      <c r="AQ258" s="98"/>
      <c r="AR258" s="98"/>
      <c r="AS258" s="98"/>
      <c r="AT258" s="98"/>
      <c r="AU258" s="98"/>
      <c r="AV258" s="98"/>
      <c r="AW258" s="98"/>
      <c r="AX258" s="98"/>
      <c r="AY258" s="98"/>
      <c r="AZ258" s="98"/>
    </row>
    <row r="259" spans="1:52" x14ac:dyDescent="0.2">
      <c r="A259" s="121">
        <f t="shared" si="11"/>
        <v>44445</v>
      </c>
      <c r="B259" s="121" t="str">
        <f t="shared" si="10"/>
        <v/>
      </c>
      <c r="C259" s="103"/>
      <c r="D259" s="103"/>
      <c r="E259" s="103"/>
      <c r="F259" s="103"/>
      <c r="G259" s="103"/>
      <c r="H259" s="103"/>
      <c r="I259" s="99" t="str">
        <f t="shared" si="9"/>
        <v/>
      </c>
      <c r="J259" s="98"/>
      <c r="K259" s="98"/>
      <c r="L259" s="98"/>
      <c r="M259" s="98"/>
      <c r="N259" s="98"/>
      <c r="O259" s="98"/>
      <c r="P259" s="98"/>
      <c r="Q259" s="98"/>
      <c r="R259" s="98"/>
      <c r="S259" s="98"/>
      <c r="T259" s="98"/>
      <c r="U259" s="98"/>
      <c r="V259" s="98"/>
      <c r="W259" s="98"/>
      <c r="X259" s="98"/>
      <c r="Y259" s="98"/>
      <c r="Z259" s="98"/>
      <c r="AA259" s="98"/>
      <c r="AB259" s="98"/>
      <c r="AC259" s="98"/>
      <c r="AD259" s="98"/>
      <c r="AE259" s="98"/>
      <c r="AF259" s="98"/>
      <c r="AG259" s="98"/>
      <c r="AH259" s="98"/>
      <c r="AI259" s="98"/>
      <c r="AJ259" s="98"/>
      <c r="AK259" s="98"/>
      <c r="AL259" s="98"/>
      <c r="AM259" s="98"/>
      <c r="AN259" s="98"/>
      <c r="AO259" s="98"/>
      <c r="AP259" s="98"/>
      <c r="AQ259" s="98"/>
      <c r="AR259" s="98"/>
      <c r="AS259" s="98"/>
      <c r="AT259" s="98"/>
      <c r="AU259" s="98"/>
      <c r="AV259" s="98"/>
      <c r="AW259" s="98"/>
      <c r="AX259" s="98"/>
      <c r="AY259" s="98"/>
      <c r="AZ259" s="98"/>
    </row>
    <row r="260" spans="1:52" x14ac:dyDescent="0.2">
      <c r="A260" s="121">
        <f t="shared" si="11"/>
        <v>44446</v>
      </c>
      <c r="B260" s="121" t="str">
        <f t="shared" si="10"/>
        <v/>
      </c>
      <c r="C260" s="103"/>
      <c r="D260" s="103"/>
      <c r="E260" s="103"/>
      <c r="F260" s="103"/>
      <c r="G260" s="103"/>
      <c r="H260" s="103"/>
      <c r="I260" s="99" t="str">
        <f t="shared" si="9"/>
        <v/>
      </c>
      <c r="J260" s="98"/>
      <c r="K260" s="98"/>
      <c r="L260" s="98"/>
      <c r="M260" s="98"/>
      <c r="N260" s="98"/>
      <c r="O260" s="98"/>
      <c r="P260" s="98"/>
      <c r="Q260" s="98"/>
      <c r="R260" s="98"/>
      <c r="S260" s="98"/>
      <c r="T260" s="98"/>
      <c r="U260" s="98"/>
      <c r="V260" s="98"/>
      <c r="W260" s="98"/>
      <c r="X260" s="98"/>
      <c r="Y260" s="98"/>
      <c r="Z260" s="98"/>
      <c r="AA260" s="98"/>
      <c r="AB260" s="98"/>
      <c r="AC260" s="98"/>
      <c r="AD260" s="98"/>
      <c r="AE260" s="98"/>
      <c r="AF260" s="98"/>
      <c r="AG260" s="98"/>
      <c r="AH260" s="98"/>
      <c r="AI260" s="98"/>
      <c r="AJ260" s="98"/>
      <c r="AK260" s="98"/>
      <c r="AL260" s="98"/>
      <c r="AM260" s="98"/>
      <c r="AN260" s="98"/>
      <c r="AO260" s="98"/>
      <c r="AP260" s="98"/>
      <c r="AQ260" s="98"/>
      <c r="AR260" s="98"/>
      <c r="AS260" s="98"/>
      <c r="AT260" s="98"/>
      <c r="AU260" s="98"/>
      <c r="AV260" s="98"/>
      <c r="AW260" s="98"/>
      <c r="AX260" s="98"/>
      <c r="AY260" s="98"/>
      <c r="AZ260" s="98"/>
    </row>
    <row r="261" spans="1:52" x14ac:dyDescent="0.2">
      <c r="A261" s="121">
        <f t="shared" si="11"/>
        <v>44447</v>
      </c>
      <c r="B261" s="121" t="str">
        <f t="shared" si="10"/>
        <v>Mittwoch</v>
      </c>
      <c r="C261" s="103"/>
      <c r="D261" s="103"/>
      <c r="E261" s="103"/>
      <c r="F261" s="103"/>
      <c r="G261" s="103"/>
      <c r="H261" s="103"/>
      <c r="I261" s="99" t="str">
        <f t="shared" si="9"/>
        <v/>
      </c>
      <c r="J261" s="98"/>
      <c r="K261" s="98"/>
      <c r="L261" s="98"/>
      <c r="M261" s="98"/>
      <c r="N261" s="98"/>
      <c r="O261" s="98"/>
      <c r="P261" s="98"/>
      <c r="Q261" s="98"/>
      <c r="R261" s="98"/>
      <c r="S261" s="98"/>
      <c r="T261" s="98"/>
      <c r="U261" s="98"/>
      <c r="V261" s="98"/>
      <c r="W261" s="98"/>
      <c r="X261" s="98"/>
      <c r="Y261" s="98"/>
      <c r="Z261" s="98"/>
      <c r="AA261" s="98"/>
      <c r="AB261" s="98"/>
      <c r="AC261" s="98"/>
      <c r="AD261" s="98"/>
      <c r="AE261" s="98"/>
      <c r="AF261" s="98"/>
      <c r="AG261" s="98"/>
      <c r="AH261" s="98"/>
      <c r="AI261" s="98"/>
      <c r="AJ261" s="98"/>
      <c r="AK261" s="98"/>
      <c r="AL261" s="98"/>
      <c r="AM261" s="98"/>
      <c r="AN261" s="98"/>
      <c r="AO261" s="98"/>
      <c r="AP261" s="98"/>
      <c r="AQ261" s="98"/>
      <c r="AR261" s="98"/>
      <c r="AS261" s="98"/>
      <c r="AT261" s="98"/>
      <c r="AU261" s="98"/>
      <c r="AV261" s="98"/>
      <c r="AW261" s="98"/>
      <c r="AX261" s="98"/>
      <c r="AY261" s="98"/>
      <c r="AZ261" s="98"/>
    </row>
    <row r="262" spans="1:52" x14ac:dyDescent="0.2">
      <c r="A262" s="121">
        <f t="shared" si="11"/>
        <v>44448</v>
      </c>
      <c r="B262" s="121" t="str">
        <f t="shared" si="10"/>
        <v/>
      </c>
      <c r="C262" s="103"/>
      <c r="D262" s="103"/>
      <c r="E262" s="103"/>
      <c r="F262" s="103"/>
      <c r="G262" s="103"/>
      <c r="H262" s="103"/>
      <c r="I262" s="99" t="str">
        <f t="shared" si="9"/>
        <v/>
      </c>
      <c r="J262" s="98"/>
      <c r="K262" s="98"/>
      <c r="L262" s="98"/>
      <c r="M262" s="98"/>
      <c r="N262" s="98"/>
      <c r="O262" s="98"/>
      <c r="P262" s="98"/>
      <c r="Q262" s="98"/>
      <c r="R262" s="98"/>
      <c r="S262" s="98"/>
      <c r="T262" s="98"/>
      <c r="U262" s="98"/>
      <c r="V262" s="98"/>
      <c r="W262" s="98"/>
      <c r="X262" s="98"/>
      <c r="Y262" s="98"/>
      <c r="Z262" s="98"/>
      <c r="AA262" s="98"/>
      <c r="AB262" s="98"/>
      <c r="AC262" s="98"/>
      <c r="AD262" s="98"/>
      <c r="AE262" s="98"/>
      <c r="AF262" s="98"/>
      <c r="AG262" s="98"/>
      <c r="AH262" s="98"/>
      <c r="AI262" s="98"/>
      <c r="AJ262" s="98"/>
      <c r="AK262" s="98"/>
      <c r="AL262" s="98"/>
      <c r="AM262" s="98"/>
      <c r="AN262" s="98"/>
      <c r="AO262" s="98"/>
      <c r="AP262" s="98"/>
      <c r="AQ262" s="98"/>
      <c r="AR262" s="98"/>
      <c r="AS262" s="98"/>
      <c r="AT262" s="98"/>
      <c r="AU262" s="98"/>
      <c r="AV262" s="98"/>
      <c r="AW262" s="98"/>
      <c r="AX262" s="98"/>
      <c r="AY262" s="98"/>
      <c r="AZ262" s="98"/>
    </row>
    <row r="263" spans="1:52" x14ac:dyDescent="0.2">
      <c r="A263" s="121">
        <f t="shared" si="11"/>
        <v>44449</v>
      </c>
      <c r="B263" s="121" t="str">
        <f t="shared" si="10"/>
        <v/>
      </c>
      <c r="C263" s="103"/>
      <c r="D263" s="103"/>
      <c r="E263" s="103"/>
      <c r="F263" s="103"/>
      <c r="G263" s="103"/>
      <c r="H263" s="103"/>
      <c r="I263" s="99" t="str">
        <f t="shared" si="9"/>
        <v/>
      </c>
      <c r="J263" s="98"/>
      <c r="K263" s="98"/>
      <c r="L263" s="98"/>
      <c r="M263" s="98"/>
      <c r="N263" s="98"/>
      <c r="O263" s="98"/>
      <c r="P263" s="98"/>
      <c r="Q263" s="98"/>
      <c r="R263" s="98"/>
      <c r="S263" s="98"/>
      <c r="T263" s="98"/>
      <c r="U263" s="98"/>
      <c r="V263" s="98"/>
      <c r="W263" s="98"/>
      <c r="X263" s="98"/>
      <c r="Y263" s="98"/>
      <c r="Z263" s="98"/>
      <c r="AA263" s="98"/>
      <c r="AB263" s="98"/>
      <c r="AC263" s="98"/>
      <c r="AD263" s="98"/>
      <c r="AE263" s="98"/>
      <c r="AF263" s="98"/>
      <c r="AG263" s="98"/>
      <c r="AH263" s="98"/>
      <c r="AI263" s="98"/>
      <c r="AJ263" s="98"/>
      <c r="AK263" s="98"/>
      <c r="AL263" s="98"/>
      <c r="AM263" s="98"/>
      <c r="AN263" s="98"/>
      <c r="AO263" s="98"/>
      <c r="AP263" s="98"/>
      <c r="AQ263" s="98"/>
      <c r="AR263" s="98"/>
      <c r="AS263" s="98"/>
      <c r="AT263" s="98"/>
      <c r="AU263" s="98"/>
      <c r="AV263" s="98"/>
      <c r="AW263" s="98"/>
      <c r="AX263" s="98"/>
      <c r="AY263" s="98"/>
      <c r="AZ263" s="98"/>
    </row>
    <row r="264" spans="1:52" x14ac:dyDescent="0.2">
      <c r="A264" s="121">
        <f t="shared" si="11"/>
        <v>44450</v>
      </c>
      <c r="B264" s="121" t="str">
        <f t="shared" si="10"/>
        <v/>
      </c>
      <c r="C264" s="103"/>
      <c r="D264" s="103"/>
      <c r="E264" s="103"/>
      <c r="F264" s="103"/>
      <c r="G264" s="103"/>
      <c r="H264" s="103"/>
      <c r="I264" s="99" t="str">
        <f t="shared" si="9"/>
        <v/>
      </c>
      <c r="J264" s="98"/>
      <c r="K264" s="98"/>
      <c r="L264" s="98"/>
      <c r="M264" s="98"/>
      <c r="N264" s="98"/>
      <c r="O264" s="98"/>
      <c r="P264" s="98"/>
      <c r="Q264" s="98"/>
      <c r="R264" s="98"/>
      <c r="S264" s="98"/>
      <c r="T264" s="98"/>
      <c r="U264" s="98"/>
      <c r="V264" s="98"/>
      <c r="W264" s="98"/>
      <c r="X264" s="98"/>
      <c r="Y264" s="98"/>
      <c r="Z264" s="98"/>
      <c r="AA264" s="98"/>
      <c r="AB264" s="98"/>
      <c r="AC264" s="98"/>
      <c r="AD264" s="98"/>
      <c r="AE264" s="98"/>
      <c r="AF264" s="98"/>
      <c r="AG264" s="98"/>
      <c r="AH264" s="98"/>
      <c r="AI264" s="98"/>
      <c r="AJ264" s="98"/>
      <c r="AK264" s="98"/>
      <c r="AL264" s="98"/>
      <c r="AM264" s="98"/>
      <c r="AN264" s="98"/>
      <c r="AO264" s="98"/>
      <c r="AP264" s="98"/>
      <c r="AQ264" s="98"/>
      <c r="AR264" s="98"/>
      <c r="AS264" s="98"/>
      <c r="AT264" s="98"/>
      <c r="AU264" s="98"/>
      <c r="AV264" s="98"/>
      <c r="AW264" s="98"/>
      <c r="AX264" s="98"/>
      <c r="AY264" s="98"/>
      <c r="AZ264" s="98"/>
    </row>
    <row r="265" spans="1:52" x14ac:dyDescent="0.2">
      <c r="A265" s="121">
        <f t="shared" si="11"/>
        <v>44451</v>
      </c>
      <c r="B265" s="121" t="str">
        <f t="shared" si="10"/>
        <v/>
      </c>
      <c r="C265" s="103"/>
      <c r="D265" s="103"/>
      <c r="E265" s="103"/>
      <c r="F265" s="103"/>
      <c r="G265" s="103"/>
      <c r="H265" s="103"/>
      <c r="I265" s="99" t="str">
        <f t="shared" si="9"/>
        <v/>
      </c>
      <c r="J265" s="98"/>
      <c r="K265" s="98"/>
      <c r="L265" s="98"/>
      <c r="M265" s="98"/>
      <c r="N265" s="98"/>
      <c r="O265" s="98"/>
      <c r="P265" s="98"/>
      <c r="Q265" s="98"/>
      <c r="R265" s="98"/>
      <c r="S265" s="98"/>
      <c r="T265" s="98"/>
      <c r="U265" s="98"/>
      <c r="V265" s="98"/>
      <c r="W265" s="98"/>
      <c r="X265" s="98"/>
      <c r="Y265" s="98"/>
      <c r="Z265" s="98"/>
      <c r="AA265" s="98"/>
      <c r="AB265" s="98"/>
      <c r="AC265" s="98"/>
      <c r="AD265" s="98"/>
      <c r="AE265" s="98"/>
      <c r="AF265" s="98"/>
      <c r="AG265" s="98"/>
      <c r="AH265" s="98"/>
      <c r="AI265" s="98"/>
      <c r="AJ265" s="98"/>
      <c r="AK265" s="98"/>
      <c r="AL265" s="98"/>
      <c r="AM265" s="98"/>
      <c r="AN265" s="98"/>
      <c r="AO265" s="98"/>
      <c r="AP265" s="98"/>
      <c r="AQ265" s="98"/>
      <c r="AR265" s="98"/>
      <c r="AS265" s="98"/>
      <c r="AT265" s="98"/>
      <c r="AU265" s="98"/>
      <c r="AV265" s="98"/>
      <c r="AW265" s="98"/>
      <c r="AX265" s="98"/>
      <c r="AY265" s="98"/>
      <c r="AZ265" s="98"/>
    </row>
    <row r="266" spans="1:52" x14ac:dyDescent="0.2">
      <c r="A266" s="121">
        <f t="shared" si="11"/>
        <v>44452</v>
      </c>
      <c r="B266" s="121" t="str">
        <f t="shared" si="10"/>
        <v/>
      </c>
      <c r="C266" s="103"/>
      <c r="D266" s="103"/>
      <c r="E266" s="103"/>
      <c r="F266" s="103"/>
      <c r="G266" s="103"/>
      <c r="H266" s="103"/>
      <c r="I266" s="99" t="str">
        <f t="shared" si="9"/>
        <v/>
      </c>
      <c r="J266" s="98"/>
      <c r="K266" s="98"/>
      <c r="L266" s="98"/>
      <c r="M266" s="98"/>
      <c r="N266" s="98"/>
      <c r="O266" s="98"/>
      <c r="P266" s="98"/>
      <c r="Q266" s="98"/>
      <c r="R266" s="98"/>
      <c r="S266" s="98"/>
      <c r="T266" s="98"/>
      <c r="U266" s="98"/>
      <c r="V266" s="98"/>
      <c r="W266" s="98"/>
      <c r="X266" s="98"/>
      <c r="Y266" s="98"/>
      <c r="Z266" s="98"/>
      <c r="AA266" s="98"/>
      <c r="AB266" s="98"/>
      <c r="AC266" s="98"/>
      <c r="AD266" s="98"/>
      <c r="AE266" s="98"/>
      <c r="AF266" s="98"/>
      <c r="AG266" s="98"/>
      <c r="AH266" s="98"/>
      <c r="AI266" s="98"/>
      <c r="AJ266" s="98"/>
      <c r="AK266" s="98"/>
      <c r="AL266" s="98"/>
      <c r="AM266" s="98"/>
      <c r="AN266" s="98"/>
      <c r="AO266" s="98"/>
      <c r="AP266" s="98"/>
      <c r="AQ266" s="98"/>
      <c r="AR266" s="98"/>
      <c r="AS266" s="98"/>
      <c r="AT266" s="98"/>
      <c r="AU266" s="98"/>
      <c r="AV266" s="98"/>
      <c r="AW266" s="98"/>
      <c r="AX266" s="98"/>
      <c r="AY266" s="98"/>
      <c r="AZ266" s="98"/>
    </row>
    <row r="267" spans="1:52" x14ac:dyDescent="0.2">
      <c r="A267" s="121">
        <f t="shared" si="11"/>
        <v>44453</v>
      </c>
      <c r="B267" s="121" t="str">
        <f t="shared" si="10"/>
        <v/>
      </c>
      <c r="C267" s="103"/>
      <c r="D267" s="103"/>
      <c r="E267" s="103"/>
      <c r="F267" s="103"/>
      <c r="G267" s="103"/>
      <c r="H267" s="103"/>
      <c r="I267" s="99" t="str">
        <f t="shared" ref="I267:I330" si="12">IF(SUM(J267:XFD267)&gt;0,SUM(J267:XFD267),"")</f>
        <v/>
      </c>
      <c r="J267" s="98"/>
      <c r="K267" s="98"/>
      <c r="L267" s="98"/>
      <c r="M267" s="98"/>
      <c r="N267" s="98"/>
      <c r="O267" s="98"/>
      <c r="P267" s="98"/>
      <c r="Q267" s="98"/>
      <c r="R267" s="98"/>
      <c r="S267" s="98"/>
      <c r="T267" s="98"/>
      <c r="U267" s="98"/>
      <c r="V267" s="98"/>
      <c r="W267" s="98"/>
      <c r="X267" s="98"/>
      <c r="Y267" s="98"/>
      <c r="Z267" s="98"/>
      <c r="AA267" s="98"/>
      <c r="AB267" s="98"/>
      <c r="AC267" s="98"/>
      <c r="AD267" s="98"/>
      <c r="AE267" s="98"/>
      <c r="AF267" s="98"/>
      <c r="AG267" s="98"/>
      <c r="AH267" s="98"/>
      <c r="AI267" s="98"/>
      <c r="AJ267" s="98"/>
      <c r="AK267" s="98"/>
      <c r="AL267" s="98"/>
      <c r="AM267" s="98"/>
      <c r="AN267" s="98"/>
      <c r="AO267" s="98"/>
      <c r="AP267" s="98"/>
      <c r="AQ267" s="98"/>
      <c r="AR267" s="98"/>
      <c r="AS267" s="98"/>
      <c r="AT267" s="98"/>
      <c r="AU267" s="98"/>
      <c r="AV267" s="98"/>
      <c r="AW267" s="98"/>
      <c r="AX267" s="98"/>
      <c r="AY267" s="98"/>
      <c r="AZ267" s="98"/>
    </row>
    <row r="268" spans="1:52" x14ac:dyDescent="0.2">
      <c r="A268" s="121">
        <f t="shared" si="11"/>
        <v>44454</v>
      </c>
      <c r="B268" s="121" t="str">
        <f t="shared" ref="B268:B331" si="13">IF(A268="","",IF(WEEKDAY(A268)=4,"Mittwoch",IF(MONTH(A268)&amp;DAY(A268)="1015","Test","")))</f>
        <v>Mittwoch</v>
      </c>
      <c r="C268" s="103"/>
      <c r="D268" s="103"/>
      <c r="E268" s="103"/>
      <c r="F268" s="103"/>
      <c r="G268" s="103"/>
      <c r="H268" s="103"/>
      <c r="I268" s="99" t="str">
        <f t="shared" si="12"/>
        <v/>
      </c>
      <c r="J268" s="98"/>
      <c r="K268" s="98"/>
      <c r="L268" s="98"/>
      <c r="M268" s="98"/>
      <c r="N268" s="98"/>
      <c r="O268" s="98"/>
      <c r="P268" s="98"/>
      <c r="Q268" s="98"/>
      <c r="R268" s="98"/>
      <c r="S268" s="98"/>
      <c r="T268" s="98"/>
      <c r="U268" s="98"/>
      <c r="V268" s="98"/>
      <c r="W268" s="98"/>
      <c r="X268" s="98"/>
      <c r="Y268" s="98"/>
      <c r="Z268" s="98"/>
      <c r="AA268" s="98"/>
      <c r="AB268" s="98"/>
      <c r="AC268" s="98"/>
      <c r="AD268" s="98"/>
      <c r="AE268" s="98"/>
      <c r="AF268" s="98"/>
      <c r="AG268" s="98"/>
      <c r="AH268" s="98"/>
      <c r="AI268" s="98"/>
      <c r="AJ268" s="98"/>
      <c r="AK268" s="98"/>
      <c r="AL268" s="98"/>
      <c r="AM268" s="98"/>
      <c r="AN268" s="98"/>
      <c r="AO268" s="98"/>
      <c r="AP268" s="98"/>
      <c r="AQ268" s="98"/>
      <c r="AR268" s="98"/>
      <c r="AS268" s="98"/>
      <c r="AT268" s="98"/>
      <c r="AU268" s="98"/>
      <c r="AV268" s="98"/>
      <c r="AW268" s="98"/>
      <c r="AX268" s="98"/>
      <c r="AY268" s="98"/>
      <c r="AZ268" s="98"/>
    </row>
    <row r="269" spans="1:52" x14ac:dyDescent="0.2">
      <c r="A269" s="121">
        <f t="shared" ref="A269:A332" si="14">A268+1</f>
        <v>44455</v>
      </c>
      <c r="B269" s="121" t="str">
        <f t="shared" si="13"/>
        <v/>
      </c>
      <c r="C269" s="103"/>
      <c r="D269" s="103"/>
      <c r="E269" s="103"/>
      <c r="F269" s="103"/>
      <c r="G269" s="103"/>
      <c r="H269" s="103"/>
      <c r="I269" s="99" t="str">
        <f t="shared" si="12"/>
        <v/>
      </c>
      <c r="J269" s="98"/>
      <c r="K269" s="98"/>
      <c r="L269" s="98"/>
      <c r="M269" s="98"/>
      <c r="N269" s="98"/>
      <c r="O269" s="98"/>
      <c r="P269" s="98"/>
      <c r="Q269" s="98"/>
      <c r="R269" s="98"/>
      <c r="S269" s="98"/>
      <c r="T269" s="98"/>
      <c r="U269" s="98"/>
      <c r="V269" s="98"/>
      <c r="W269" s="98"/>
      <c r="X269" s="98"/>
      <c r="Y269" s="98"/>
      <c r="Z269" s="98"/>
      <c r="AA269" s="98"/>
      <c r="AB269" s="98"/>
      <c r="AC269" s="98"/>
      <c r="AD269" s="98"/>
      <c r="AE269" s="98"/>
      <c r="AF269" s="98"/>
      <c r="AG269" s="98"/>
      <c r="AH269" s="98"/>
      <c r="AI269" s="98"/>
      <c r="AJ269" s="98"/>
      <c r="AK269" s="98"/>
      <c r="AL269" s="98"/>
      <c r="AM269" s="98"/>
      <c r="AN269" s="98"/>
      <c r="AO269" s="98"/>
      <c r="AP269" s="98"/>
      <c r="AQ269" s="98"/>
      <c r="AR269" s="98"/>
      <c r="AS269" s="98"/>
      <c r="AT269" s="98"/>
      <c r="AU269" s="98"/>
      <c r="AV269" s="98"/>
      <c r="AW269" s="98"/>
      <c r="AX269" s="98"/>
      <c r="AY269" s="98"/>
      <c r="AZ269" s="98"/>
    </row>
    <row r="270" spans="1:52" x14ac:dyDescent="0.2">
      <c r="A270" s="121">
        <f t="shared" si="14"/>
        <v>44456</v>
      </c>
      <c r="B270" s="121" t="str">
        <f t="shared" si="13"/>
        <v/>
      </c>
      <c r="C270" s="103"/>
      <c r="D270" s="103"/>
      <c r="E270" s="103"/>
      <c r="F270" s="103"/>
      <c r="G270" s="103"/>
      <c r="H270" s="103"/>
      <c r="I270" s="99" t="str">
        <f t="shared" si="12"/>
        <v/>
      </c>
      <c r="J270" s="98"/>
      <c r="K270" s="98"/>
      <c r="L270" s="98"/>
      <c r="M270" s="98"/>
      <c r="N270" s="98"/>
      <c r="O270" s="98"/>
      <c r="P270" s="98"/>
      <c r="Q270" s="98"/>
      <c r="R270" s="98"/>
      <c r="S270" s="98"/>
      <c r="T270" s="98"/>
      <c r="U270" s="98"/>
      <c r="V270" s="98"/>
      <c r="W270" s="98"/>
      <c r="X270" s="98"/>
      <c r="Y270" s="98"/>
      <c r="Z270" s="98"/>
      <c r="AA270" s="98"/>
      <c r="AB270" s="98"/>
      <c r="AC270" s="98"/>
      <c r="AD270" s="98"/>
      <c r="AE270" s="98"/>
      <c r="AF270" s="98"/>
      <c r="AG270" s="98"/>
      <c r="AH270" s="98"/>
      <c r="AI270" s="98"/>
      <c r="AJ270" s="98"/>
      <c r="AK270" s="98"/>
      <c r="AL270" s="98"/>
      <c r="AM270" s="98"/>
      <c r="AN270" s="98"/>
      <c r="AO270" s="98"/>
      <c r="AP270" s="98"/>
      <c r="AQ270" s="98"/>
      <c r="AR270" s="98"/>
      <c r="AS270" s="98"/>
      <c r="AT270" s="98"/>
      <c r="AU270" s="98"/>
      <c r="AV270" s="98"/>
      <c r="AW270" s="98"/>
      <c r="AX270" s="98"/>
      <c r="AY270" s="98"/>
      <c r="AZ270" s="98"/>
    </row>
    <row r="271" spans="1:52" x14ac:dyDescent="0.2">
      <c r="A271" s="121">
        <f t="shared" si="14"/>
        <v>44457</v>
      </c>
      <c r="B271" s="121" t="str">
        <f t="shared" si="13"/>
        <v/>
      </c>
      <c r="C271" s="103"/>
      <c r="D271" s="103"/>
      <c r="E271" s="103"/>
      <c r="F271" s="103"/>
      <c r="G271" s="103"/>
      <c r="H271" s="103"/>
      <c r="I271" s="99" t="str">
        <f t="shared" si="12"/>
        <v/>
      </c>
      <c r="J271" s="98"/>
      <c r="K271" s="98"/>
      <c r="L271" s="98"/>
      <c r="M271" s="98"/>
      <c r="N271" s="98"/>
      <c r="O271" s="98"/>
      <c r="P271" s="98"/>
      <c r="Q271" s="98"/>
      <c r="R271" s="98"/>
      <c r="S271" s="98"/>
      <c r="T271" s="98"/>
      <c r="U271" s="98"/>
      <c r="V271" s="98"/>
      <c r="W271" s="98"/>
      <c r="X271" s="98"/>
      <c r="Y271" s="98"/>
      <c r="Z271" s="98"/>
      <c r="AA271" s="98"/>
      <c r="AB271" s="98"/>
      <c r="AC271" s="98"/>
      <c r="AD271" s="98"/>
      <c r="AE271" s="98"/>
      <c r="AF271" s="98"/>
      <c r="AG271" s="98"/>
      <c r="AH271" s="98"/>
      <c r="AI271" s="98"/>
      <c r="AJ271" s="98"/>
      <c r="AK271" s="98"/>
      <c r="AL271" s="98"/>
      <c r="AM271" s="98"/>
      <c r="AN271" s="98"/>
      <c r="AO271" s="98"/>
      <c r="AP271" s="98"/>
      <c r="AQ271" s="98"/>
      <c r="AR271" s="98"/>
      <c r="AS271" s="98"/>
      <c r="AT271" s="98"/>
      <c r="AU271" s="98"/>
      <c r="AV271" s="98"/>
      <c r="AW271" s="98"/>
      <c r="AX271" s="98"/>
      <c r="AY271" s="98"/>
      <c r="AZ271" s="98"/>
    </row>
    <row r="272" spans="1:52" x14ac:dyDescent="0.2">
      <c r="A272" s="121">
        <f t="shared" si="14"/>
        <v>44458</v>
      </c>
      <c r="B272" s="121" t="str">
        <f t="shared" si="13"/>
        <v/>
      </c>
      <c r="C272" s="103"/>
      <c r="D272" s="103"/>
      <c r="E272" s="103"/>
      <c r="F272" s="103"/>
      <c r="G272" s="103"/>
      <c r="H272" s="103"/>
      <c r="I272" s="99" t="str">
        <f t="shared" si="12"/>
        <v/>
      </c>
      <c r="J272" s="98"/>
      <c r="K272" s="98"/>
      <c r="L272" s="98"/>
      <c r="M272" s="98"/>
      <c r="N272" s="98"/>
      <c r="O272" s="98"/>
      <c r="P272" s="98"/>
      <c r="Q272" s="98"/>
      <c r="R272" s="98"/>
      <c r="S272" s="98"/>
      <c r="T272" s="98"/>
      <c r="U272" s="98"/>
      <c r="V272" s="98"/>
      <c r="W272" s="98"/>
      <c r="X272" s="98"/>
      <c r="Y272" s="98"/>
      <c r="Z272" s="98"/>
      <c r="AA272" s="98"/>
      <c r="AB272" s="98"/>
      <c r="AC272" s="98"/>
      <c r="AD272" s="98"/>
      <c r="AE272" s="98"/>
      <c r="AF272" s="98"/>
      <c r="AG272" s="98"/>
      <c r="AH272" s="98"/>
      <c r="AI272" s="98"/>
      <c r="AJ272" s="98"/>
      <c r="AK272" s="98"/>
      <c r="AL272" s="98"/>
      <c r="AM272" s="98"/>
      <c r="AN272" s="98"/>
      <c r="AO272" s="98"/>
      <c r="AP272" s="98"/>
      <c r="AQ272" s="98"/>
      <c r="AR272" s="98"/>
      <c r="AS272" s="98"/>
      <c r="AT272" s="98"/>
      <c r="AU272" s="98"/>
      <c r="AV272" s="98"/>
      <c r="AW272" s="98"/>
      <c r="AX272" s="98"/>
      <c r="AY272" s="98"/>
      <c r="AZ272" s="98"/>
    </row>
    <row r="273" spans="1:52" x14ac:dyDescent="0.2">
      <c r="A273" s="121">
        <f t="shared" si="14"/>
        <v>44459</v>
      </c>
      <c r="B273" s="121" t="str">
        <f t="shared" si="13"/>
        <v/>
      </c>
      <c r="C273" s="103"/>
      <c r="D273" s="103"/>
      <c r="E273" s="103"/>
      <c r="F273" s="103"/>
      <c r="G273" s="103"/>
      <c r="H273" s="103"/>
      <c r="I273" s="99" t="str">
        <f t="shared" si="12"/>
        <v/>
      </c>
      <c r="J273" s="98"/>
      <c r="K273" s="98"/>
      <c r="L273" s="98"/>
      <c r="M273" s="98"/>
      <c r="N273" s="98"/>
      <c r="O273" s="98"/>
      <c r="P273" s="98"/>
      <c r="Q273" s="98"/>
      <c r="R273" s="98"/>
      <c r="S273" s="98"/>
      <c r="T273" s="98"/>
      <c r="U273" s="98"/>
      <c r="V273" s="98"/>
      <c r="W273" s="98"/>
      <c r="X273" s="98"/>
      <c r="Y273" s="98"/>
      <c r="Z273" s="98"/>
      <c r="AA273" s="98"/>
      <c r="AB273" s="98"/>
      <c r="AC273" s="98"/>
      <c r="AD273" s="98"/>
      <c r="AE273" s="98"/>
      <c r="AF273" s="98"/>
      <c r="AG273" s="98"/>
      <c r="AH273" s="98"/>
      <c r="AI273" s="98"/>
      <c r="AJ273" s="98"/>
      <c r="AK273" s="98"/>
      <c r="AL273" s="98"/>
      <c r="AM273" s="98"/>
      <c r="AN273" s="98"/>
      <c r="AO273" s="98"/>
      <c r="AP273" s="98"/>
      <c r="AQ273" s="98"/>
      <c r="AR273" s="98"/>
      <c r="AS273" s="98"/>
      <c r="AT273" s="98"/>
      <c r="AU273" s="98"/>
      <c r="AV273" s="98"/>
      <c r="AW273" s="98"/>
      <c r="AX273" s="98"/>
      <c r="AY273" s="98"/>
      <c r="AZ273" s="98"/>
    </row>
    <row r="274" spans="1:52" x14ac:dyDescent="0.2">
      <c r="A274" s="121">
        <f t="shared" si="14"/>
        <v>44460</v>
      </c>
      <c r="B274" s="121" t="str">
        <f t="shared" si="13"/>
        <v/>
      </c>
      <c r="C274" s="103"/>
      <c r="D274" s="103"/>
      <c r="E274" s="103"/>
      <c r="F274" s="103"/>
      <c r="G274" s="103"/>
      <c r="H274" s="103"/>
      <c r="I274" s="99" t="str">
        <f t="shared" si="12"/>
        <v/>
      </c>
      <c r="J274" s="98"/>
      <c r="K274" s="98"/>
      <c r="L274" s="98"/>
      <c r="M274" s="98"/>
      <c r="N274" s="98"/>
      <c r="O274" s="98"/>
      <c r="P274" s="98"/>
      <c r="Q274" s="98"/>
      <c r="R274" s="98"/>
      <c r="S274" s="98"/>
      <c r="T274" s="98"/>
      <c r="U274" s="98"/>
      <c r="V274" s="98"/>
      <c r="W274" s="98"/>
      <c r="X274" s="98"/>
      <c r="Y274" s="98"/>
      <c r="Z274" s="98"/>
      <c r="AA274" s="98"/>
      <c r="AB274" s="98"/>
      <c r="AC274" s="98"/>
      <c r="AD274" s="98"/>
      <c r="AE274" s="98"/>
      <c r="AF274" s="98"/>
      <c r="AG274" s="98"/>
      <c r="AH274" s="98"/>
      <c r="AI274" s="98"/>
      <c r="AJ274" s="98"/>
      <c r="AK274" s="98"/>
      <c r="AL274" s="98"/>
      <c r="AM274" s="98"/>
      <c r="AN274" s="98"/>
      <c r="AO274" s="98"/>
      <c r="AP274" s="98"/>
      <c r="AQ274" s="98"/>
      <c r="AR274" s="98"/>
      <c r="AS274" s="98"/>
      <c r="AT274" s="98"/>
      <c r="AU274" s="98"/>
      <c r="AV274" s="98"/>
      <c r="AW274" s="98"/>
      <c r="AX274" s="98"/>
      <c r="AY274" s="98"/>
      <c r="AZ274" s="98"/>
    </row>
    <row r="275" spans="1:52" x14ac:dyDescent="0.2">
      <c r="A275" s="121">
        <f t="shared" si="14"/>
        <v>44461</v>
      </c>
      <c r="B275" s="121" t="str">
        <f t="shared" si="13"/>
        <v>Mittwoch</v>
      </c>
      <c r="C275" s="103"/>
      <c r="D275" s="103"/>
      <c r="E275" s="103"/>
      <c r="F275" s="103"/>
      <c r="G275" s="103"/>
      <c r="H275" s="103"/>
      <c r="I275" s="99" t="str">
        <f t="shared" si="12"/>
        <v/>
      </c>
      <c r="J275" s="98"/>
      <c r="K275" s="98"/>
      <c r="L275" s="98"/>
      <c r="M275" s="98"/>
      <c r="N275" s="98"/>
      <c r="O275" s="98"/>
      <c r="P275" s="98"/>
      <c r="Q275" s="98"/>
      <c r="R275" s="98"/>
      <c r="S275" s="98"/>
      <c r="T275" s="98"/>
      <c r="U275" s="98"/>
      <c r="V275" s="98"/>
      <c r="W275" s="98"/>
      <c r="X275" s="98"/>
      <c r="Y275" s="98"/>
      <c r="Z275" s="98"/>
      <c r="AA275" s="98"/>
      <c r="AB275" s="98"/>
      <c r="AC275" s="98"/>
      <c r="AD275" s="98"/>
      <c r="AE275" s="98"/>
      <c r="AF275" s="98"/>
      <c r="AG275" s="98"/>
      <c r="AH275" s="98"/>
      <c r="AI275" s="98"/>
      <c r="AJ275" s="98"/>
      <c r="AK275" s="98"/>
      <c r="AL275" s="98"/>
      <c r="AM275" s="98"/>
      <c r="AN275" s="98"/>
      <c r="AO275" s="98"/>
      <c r="AP275" s="98"/>
      <c r="AQ275" s="98"/>
      <c r="AR275" s="98"/>
      <c r="AS275" s="98"/>
      <c r="AT275" s="98"/>
      <c r="AU275" s="98"/>
      <c r="AV275" s="98"/>
      <c r="AW275" s="98"/>
      <c r="AX275" s="98"/>
      <c r="AY275" s="98"/>
      <c r="AZ275" s="98"/>
    </row>
    <row r="276" spans="1:52" x14ac:dyDescent="0.2">
      <c r="A276" s="121">
        <f t="shared" si="14"/>
        <v>44462</v>
      </c>
      <c r="B276" s="121" t="str">
        <f t="shared" si="13"/>
        <v/>
      </c>
      <c r="C276" s="103"/>
      <c r="D276" s="103"/>
      <c r="E276" s="103"/>
      <c r="F276" s="103"/>
      <c r="G276" s="103"/>
      <c r="H276" s="103"/>
      <c r="I276" s="99" t="str">
        <f t="shared" si="12"/>
        <v/>
      </c>
      <c r="J276" s="98"/>
      <c r="K276" s="98"/>
      <c r="L276" s="98"/>
      <c r="M276" s="98"/>
      <c r="N276" s="98"/>
      <c r="O276" s="98"/>
      <c r="P276" s="98"/>
      <c r="Q276" s="98"/>
      <c r="R276" s="98"/>
      <c r="S276" s="98"/>
      <c r="T276" s="98"/>
      <c r="U276" s="98"/>
      <c r="V276" s="98"/>
      <c r="W276" s="98"/>
      <c r="X276" s="98"/>
      <c r="Y276" s="98"/>
      <c r="Z276" s="98"/>
      <c r="AA276" s="98"/>
      <c r="AB276" s="98"/>
      <c r="AC276" s="98"/>
      <c r="AD276" s="98"/>
      <c r="AE276" s="98"/>
      <c r="AF276" s="98"/>
      <c r="AG276" s="98"/>
      <c r="AH276" s="98"/>
      <c r="AI276" s="98"/>
      <c r="AJ276" s="98"/>
      <c r="AK276" s="98"/>
      <c r="AL276" s="98"/>
      <c r="AM276" s="98"/>
      <c r="AN276" s="98"/>
      <c r="AO276" s="98"/>
      <c r="AP276" s="98"/>
      <c r="AQ276" s="98"/>
      <c r="AR276" s="98"/>
      <c r="AS276" s="98"/>
      <c r="AT276" s="98"/>
      <c r="AU276" s="98"/>
      <c r="AV276" s="98"/>
      <c r="AW276" s="98"/>
      <c r="AX276" s="98"/>
      <c r="AY276" s="98"/>
      <c r="AZ276" s="98"/>
    </row>
    <row r="277" spans="1:52" x14ac:dyDescent="0.2">
      <c r="A277" s="121">
        <f t="shared" si="14"/>
        <v>44463</v>
      </c>
      <c r="B277" s="121" t="str">
        <f t="shared" si="13"/>
        <v/>
      </c>
      <c r="C277" s="103"/>
      <c r="D277" s="103"/>
      <c r="E277" s="103"/>
      <c r="F277" s="103"/>
      <c r="G277" s="103"/>
      <c r="H277" s="103"/>
      <c r="I277" s="99" t="str">
        <f t="shared" si="12"/>
        <v/>
      </c>
      <c r="J277" s="98"/>
      <c r="K277" s="98"/>
      <c r="L277" s="98"/>
      <c r="M277" s="98"/>
      <c r="N277" s="98"/>
      <c r="O277" s="98"/>
      <c r="P277" s="98"/>
      <c r="Q277" s="98"/>
      <c r="R277" s="98"/>
      <c r="S277" s="98"/>
      <c r="T277" s="98"/>
      <c r="U277" s="98"/>
      <c r="V277" s="98"/>
      <c r="W277" s="98"/>
      <c r="X277" s="98"/>
      <c r="Y277" s="98"/>
      <c r="Z277" s="98"/>
      <c r="AA277" s="98"/>
      <c r="AB277" s="98"/>
      <c r="AC277" s="98"/>
      <c r="AD277" s="98"/>
      <c r="AE277" s="98"/>
      <c r="AF277" s="98"/>
      <c r="AG277" s="98"/>
      <c r="AH277" s="98"/>
      <c r="AI277" s="98"/>
      <c r="AJ277" s="98"/>
      <c r="AK277" s="98"/>
      <c r="AL277" s="98"/>
      <c r="AM277" s="98"/>
      <c r="AN277" s="98"/>
      <c r="AO277" s="98"/>
      <c r="AP277" s="98"/>
      <c r="AQ277" s="98"/>
      <c r="AR277" s="98"/>
      <c r="AS277" s="98"/>
      <c r="AT277" s="98"/>
      <c r="AU277" s="98"/>
      <c r="AV277" s="98"/>
      <c r="AW277" s="98"/>
      <c r="AX277" s="98"/>
      <c r="AY277" s="98"/>
      <c r="AZ277" s="98"/>
    </row>
    <row r="278" spans="1:52" x14ac:dyDescent="0.2">
      <c r="A278" s="121">
        <f t="shared" si="14"/>
        <v>44464</v>
      </c>
      <c r="B278" s="121" t="str">
        <f t="shared" si="13"/>
        <v/>
      </c>
      <c r="C278" s="103"/>
      <c r="D278" s="103"/>
      <c r="E278" s="103"/>
      <c r="F278" s="103"/>
      <c r="G278" s="103"/>
      <c r="H278" s="103"/>
      <c r="I278" s="99" t="str">
        <f t="shared" si="12"/>
        <v/>
      </c>
      <c r="J278" s="98"/>
      <c r="K278" s="98"/>
      <c r="L278" s="98"/>
      <c r="M278" s="98"/>
      <c r="N278" s="98"/>
      <c r="O278" s="98"/>
      <c r="P278" s="98"/>
      <c r="Q278" s="98"/>
      <c r="R278" s="98"/>
      <c r="S278" s="98"/>
      <c r="T278" s="98"/>
      <c r="U278" s="98"/>
      <c r="V278" s="98"/>
      <c r="W278" s="98"/>
      <c r="X278" s="98"/>
      <c r="Y278" s="98"/>
      <c r="Z278" s="98"/>
      <c r="AA278" s="98"/>
      <c r="AB278" s="98"/>
      <c r="AC278" s="98"/>
      <c r="AD278" s="98"/>
      <c r="AE278" s="98"/>
      <c r="AF278" s="98"/>
      <c r="AG278" s="98"/>
      <c r="AH278" s="98"/>
      <c r="AI278" s="98"/>
      <c r="AJ278" s="98"/>
      <c r="AK278" s="98"/>
      <c r="AL278" s="98"/>
      <c r="AM278" s="98"/>
      <c r="AN278" s="98"/>
      <c r="AO278" s="98"/>
      <c r="AP278" s="98"/>
      <c r="AQ278" s="98"/>
      <c r="AR278" s="98"/>
      <c r="AS278" s="98"/>
      <c r="AT278" s="98"/>
      <c r="AU278" s="98"/>
      <c r="AV278" s="98"/>
      <c r="AW278" s="98"/>
      <c r="AX278" s="98"/>
      <c r="AY278" s="98"/>
      <c r="AZ278" s="98"/>
    </row>
    <row r="279" spans="1:52" x14ac:dyDescent="0.2">
      <c r="A279" s="121">
        <f t="shared" si="14"/>
        <v>44465</v>
      </c>
      <c r="B279" s="121" t="str">
        <f t="shared" si="13"/>
        <v/>
      </c>
      <c r="C279" s="103"/>
      <c r="D279" s="103"/>
      <c r="E279" s="103"/>
      <c r="F279" s="103"/>
      <c r="G279" s="103"/>
      <c r="H279" s="103"/>
      <c r="I279" s="99" t="str">
        <f t="shared" si="12"/>
        <v/>
      </c>
      <c r="J279" s="98"/>
      <c r="K279" s="98"/>
      <c r="L279" s="98"/>
      <c r="M279" s="98"/>
      <c r="N279" s="98"/>
      <c r="O279" s="98"/>
      <c r="P279" s="98"/>
      <c r="Q279" s="98"/>
      <c r="R279" s="98"/>
      <c r="S279" s="98"/>
      <c r="T279" s="98"/>
      <c r="U279" s="98"/>
      <c r="V279" s="98"/>
      <c r="W279" s="98"/>
      <c r="X279" s="98"/>
      <c r="Y279" s="98"/>
      <c r="Z279" s="98"/>
      <c r="AA279" s="98"/>
      <c r="AB279" s="98"/>
      <c r="AC279" s="98"/>
      <c r="AD279" s="98"/>
      <c r="AE279" s="98"/>
      <c r="AF279" s="98"/>
      <c r="AG279" s="98"/>
      <c r="AH279" s="98"/>
      <c r="AI279" s="98"/>
      <c r="AJ279" s="98"/>
      <c r="AK279" s="98"/>
      <c r="AL279" s="98"/>
      <c r="AM279" s="98"/>
      <c r="AN279" s="98"/>
      <c r="AO279" s="98"/>
      <c r="AP279" s="98"/>
      <c r="AQ279" s="98"/>
      <c r="AR279" s="98"/>
      <c r="AS279" s="98"/>
      <c r="AT279" s="98"/>
      <c r="AU279" s="98"/>
      <c r="AV279" s="98"/>
      <c r="AW279" s="98"/>
      <c r="AX279" s="98"/>
      <c r="AY279" s="98"/>
      <c r="AZ279" s="98"/>
    </row>
    <row r="280" spans="1:52" x14ac:dyDescent="0.2">
      <c r="A280" s="121">
        <f t="shared" si="14"/>
        <v>44466</v>
      </c>
      <c r="B280" s="121" t="str">
        <f t="shared" si="13"/>
        <v/>
      </c>
      <c r="C280" s="103"/>
      <c r="D280" s="103"/>
      <c r="E280" s="103"/>
      <c r="F280" s="103"/>
      <c r="G280" s="103"/>
      <c r="H280" s="103"/>
      <c r="I280" s="99" t="str">
        <f t="shared" si="12"/>
        <v/>
      </c>
      <c r="J280" s="98"/>
      <c r="K280" s="98"/>
      <c r="L280" s="98"/>
      <c r="M280" s="98"/>
      <c r="N280" s="98"/>
      <c r="O280" s="98"/>
      <c r="P280" s="98"/>
      <c r="Q280" s="98"/>
      <c r="R280" s="98"/>
      <c r="S280" s="98"/>
      <c r="T280" s="98"/>
      <c r="U280" s="98"/>
      <c r="V280" s="98"/>
      <c r="W280" s="98"/>
      <c r="X280" s="98"/>
      <c r="Y280" s="98"/>
      <c r="Z280" s="98"/>
      <c r="AA280" s="98"/>
      <c r="AB280" s="98"/>
      <c r="AC280" s="98"/>
      <c r="AD280" s="98"/>
      <c r="AE280" s="98"/>
      <c r="AF280" s="98"/>
      <c r="AG280" s="98"/>
      <c r="AH280" s="98"/>
      <c r="AI280" s="98"/>
      <c r="AJ280" s="98"/>
      <c r="AK280" s="98"/>
      <c r="AL280" s="98"/>
      <c r="AM280" s="98"/>
      <c r="AN280" s="98"/>
      <c r="AO280" s="98"/>
      <c r="AP280" s="98"/>
      <c r="AQ280" s="98"/>
      <c r="AR280" s="98"/>
      <c r="AS280" s="98"/>
      <c r="AT280" s="98"/>
      <c r="AU280" s="98"/>
      <c r="AV280" s="98"/>
      <c r="AW280" s="98"/>
      <c r="AX280" s="98"/>
      <c r="AY280" s="98"/>
      <c r="AZ280" s="98"/>
    </row>
    <row r="281" spans="1:52" x14ac:dyDescent="0.2">
      <c r="A281" s="121">
        <f t="shared" si="14"/>
        <v>44467</v>
      </c>
      <c r="B281" s="121" t="str">
        <f t="shared" si="13"/>
        <v/>
      </c>
      <c r="C281" s="103"/>
      <c r="D281" s="103"/>
      <c r="E281" s="103"/>
      <c r="F281" s="103"/>
      <c r="G281" s="103"/>
      <c r="H281" s="103"/>
      <c r="I281" s="99" t="str">
        <f t="shared" si="12"/>
        <v/>
      </c>
      <c r="J281" s="98"/>
      <c r="K281" s="98"/>
      <c r="L281" s="98"/>
      <c r="M281" s="98"/>
      <c r="N281" s="98"/>
      <c r="O281" s="98"/>
      <c r="P281" s="98"/>
      <c r="Q281" s="98"/>
      <c r="R281" s="98"/>
      <c r="S281" s="98"/>
      <c r="T281" s="98"/>
      <c r="U281" s="98"/>
      <c r="V281" s="98"/>
      <c r="W281" s="98"/>
      <c r="X281" s="98"/>
      <c r="Y281" s="98"/>
      <c r="Z281" s="98"/>
      <c r="AA281" s="98"/>
      <c r="AB281" s="98"/>
      <c r="AC281" s="98"/>
      <c r="AD281" s="98"/>
      <c r="AE281" s="98"/>
      <c r="AF281" s="98"/>
      <c r="AG281" s="98"/>
      <c r="AH281" s="98"/>
      <c r="AI281" s="98"/>
      <c r="AJ281" s="98"/>
      <c r="AK281" s="98"/>
      <c r="AL281" s="98"/>
      <c r="AM281" s="98"/>
      <c r="AN281" s="98"/>
      <c r="AO281" s="98"/>
      <c r="AP281" s="98"/>
      <c r="AQ281" s="98"/>
      <c r="AR281" s="98"/>
      <c r="AS281" s="98"/>
      <c r="AT281" s="98"/>
      <c r="AU281" s="98"/>
      <c r="AV281" s="98"/>
      <c r="AW281" s="98"/>
      <c r="AX281" s="98"/>
      <c r="AY281" s="98"/>
      <c r="AZ281" s="98"/>
    </row>
    <row r="282" spans="1:52" x14ac:dyDescent="0.2">
      <c r="A282" s="121">
        <f t="shared" si="14"/>
        <v>44468</v>
      </c>
      <c r="B282" s="121" t="str">
        <f t="shared" si="13"/>
        <v>Mittwoch</v>
      </c>
      <c r="C282" s="103"/>
      <c r="D282" s="103"/>
      <c r="E282" s="103"/>
      <c r="F282" s="103"/>
      <c r="G282" s="103"/>
      <c r="H282" s="103"/>
      <c r="I282" s="99" t="str">
        <f t="shared" si="12"/>
        <v/>
      </c>
      <c r="J282" s="98"/>
      <c r="K282" s="98"/>
      <c r="L282" s="98"/>
      <c r="M282" s="98"/>
      <c r="N282" s="98"/>
      <c r="O282" s="98"/>
      <c r="P282" s="98"/>
      <c r="Q282" s="98"/>
      <c r="R282" s="98"/>
      <c r="S282" s="98"/>
      <c r="T282" s="98"/>
      <c r="U282" s="98"/>
      <c r="V282" s="98"/>
      <c r="W282" s="98"/>
      <c r="X282" s="98"/>
      <c r="Y282" s="98"/>
      <c r="Z282" s="98"/>
      <c r="AA282" s="98"/>
      <c r="AB282" s="98"/>
      <c r="AC282" s="98"/>
      <c r="AD282" s="98"/>
      <c r="AE282" s="98"/>
      <c r="AF282" s="98"/>
      <c r="AG282" s="98"/>
      <c r="AH282" s="98"/>
      <c r="AI282" s="98"/>
      <c r="AJ282" s="98"/>
      <c r="AK282" s="98"/>
      <c r="AL282" s="98"/>
      <c r="AM282" s="98"/>
      <c r="AN282" s="98"/>
      <c r="AO282" s="98"/>
      <c r="AP282" s="98"/>
      <c r="AQ282" s="98"/>
      <c r="AR282" s="98"/>
      <c r="AS282" s="98"/>
      <c r="AT282" s="98"/>
      <c r="AU282" s="98"/>
      <c r="AV282" s="98"/>
      <c r="AW282" s="98"/>
      <c r="AX282" s="98"/>
      <c r="AY282" s="98"/>
      <c r="AZ282" s="98"/>
    </row>
    <row r="283" spans="1:52" x14ac:dyDescent="0.2">
      <c r="A283" s="121">
        <f t="shared" si="14"/>
        <v>44469</v>
      </c>
      <c r="B283" s="121" t="str">
        <f t="shared" si="13"/>
        <v/>
      </c>
      <c r="C283" s="103"/>
      <c r="D283" s="103"/>
      <c r="E283" s="103"/>
      <c r="F283" s="103"/>
      <c r="G283" s="103"/>
      <c r="H283" s="103"/>
      <c r="I283" s="99" t="str">
        <f t="shared" si="12"/>
        <v/>
      </c>
      <c r="J283" s="98"/>
      <c r="K283" s="98"/>
      <c r="L283" s="98"/>
      <c r="M283" s="98"/>
      <c r="N283" s="98"/>
      <c r="O283" s="98"/>
      <c r="P283" s="98"/>
      <c r="Q283" s="98"/>
      <c r="R283" s="98"/>
      <c r="S283" s="98"/>
      <c r="T283" s="98"/>
      <c r="U283" s="98"/>
      <c r="V283" s="98"/>
      <c r="W283" s="98"/>
      <c r="X283" s="98"/>
      <c r="Y283" s="98"/>
      <c r="Z283" s="98"/>
      <c r="AA283" s="98"/>
      <c r="AB283" s="98"/>
      <c r="AC283" s="98"/>
      <c r="AD283" s="98"/>
      <c r="AE283" s="98"/>
      <c r="AF283" s="98"/>
      <c r="AG283" s="98"/>
      <c r="AH283" s="98"/>
      <c r="AI283" s="98"/>
      <c r="AJ283" s="98"/>
      <c r="AK283" s="98"/>
      <c r="AL283" s="98"/>
      <c r="AM283" s="98"/>
      <c r="AN283" s="98"/>
      <c r="AO283" s="98"/>
      <c r="AP283" s="98"/>
      <c r="AQ283" s="98"/>
      <c r="AR283" s="98"/>
      <c r="AS283" s="98"/>
      <c r="AT283" s="98"/>
      <c r="AU283" s="98"/>
      <c r="AV283" s="98"/>
      <c r="AW283" s="98"/>
      <c r="AX283" s="98"/>
      <c r="AY283" s="98"/>
      <c r="AZ283" s="98"/>
    </row>
    <row r="284" spans="1:52" x14ac:dyDescent="0.2">
      <c r="A284" s="121">
        <f t="shared" si="14"/>
        <v>44470</v>
      </c>
      <c r="B284" s="121" t="str">
        <f t="shared" si="13"/>
        <v/>
      </c>
      <c r="C284" s="103"/>
      <c r="D284" s="103"/>
      <c r="E284" s="103"/>
      <c r="F284" s="103"/>
      <c r="G284" s="103"/>
      <c r="H284" s="103"/>
      <c r="I284" s="99" t="str">
        <f t="shared" si="12"/>
        <v/>
      </c>
      <c r="J284" s="98"/>
      <c r="K284" s="98"/>
      <c r="L284" s="98"/>
      <c r="M284" s="98"/>
      <c r="N284" s="98"/>
      <c r="O284" s="98"/>
      <c r="P284" s="98"/>
      <c r="Q284" s="98"/>
      <c r="R284" s="98"/>
      <c r="S284" s="98"/>
      <c r="T284" s="98"/>
      <c r="U284" s="98"/>
      <c r="V284" s="98"/>
      <c r="W284" s="98"/>
      <c r="X284" s="98"/>
      <c r="Y284" s="98"/>
      <c r="Z284" s="98"/>
      <c r="AA284" s="98"/>
      <c r="AB284" s="98"/>
      <c r="AC284" s="98"/>
      <c r="AD284" s="98"/>
      <c r="AE284" s="98"/>
      <c r="AF284" s="98"/>
      <c r="AG284" s="98"/>
      <c r="AH284" s="98"/>
      <c r="AI284" s="98"/>
      <c r="AJ284" s="98"/>
      <c r="AK284" s="98"/>
      <c r="AL284" s="98"/>
      <c r="AM284" s="98"/>
      <c r="AN284" s="98"/>
      <c r="AO284" s="98"/>
      <c r="AP284" s="98"/>
      <c r="AQ284" s="98"/>
      <c r="AR284" s="98"/>
      <c r="AS284" s="98"/>
      <c r="AT284" s="98"/>
      <c r="AU284" s="98"/>
      <c r="AV284" s="98"/>
      <c r="AW284" s="98"/>
      <c r="AX284" s="98"/>
      <c r="AY284" s="98"/>
      <c r="AZ284" s="98"/>
    </row>
    <row r="285" spans="1:52" x14ac:dyDescent="0.2">
      <c r="A285" s="121">
        <f t="shared" si="14"/>
        <v>44471</v>
      </c>
      <c r="B285" s="121" t="str">
        <f t="shared" si="13"/>
        <v/>
      </c>
      <c r="C285" s="103"/>
      <c r="D285" s="103"/>
      <c r="E285" s="103"/>
      <c r="F285" s="103"/>
      <c r="G285" s="103"/>
      <c r="H285" s="103"/>
      <c r="I285" s="99" t="str">
        <f t="shared" si="12"/>
        <v/>
      </c>
      <c r="J285" s="98"/>
      <c r="K285" s="98"/>
      <c r="L285" s="98"/>
      <c r="M285" s="98"/>
      <c r="N285" s="98"/>
      <c r="O285" s="98"/>
      <c r="P285" s="98"/>
      <c r="Q285" s="98"/>
      <c r="R285" s="98"/>
      <c r="S285" s="98"/>
      <c r="T285" s="98"/>
      <c r="U285" s="98"/>
      <c r="V285" s="98"/>
      <c r="W285" s="98"/>
      <c r="X285" s="98"/>
      <c r="Y285" s="98"/>
      <c r="Z285" s="98"/>
      <c r="AA285" s="98"/>
      <c r="AB285" s="98"/>
      <c r="AC285" s="98"/>
      <c r="AD285" s="98"/>
      <c r="AE285" s="98"/>
      <c r="AF285" s="98"/>
      <c r="AG285" s="98"/>
      <c r="AH285" s="98"/>
      <c r="AI285" s="98"/>
      <c r="AJ285" s="98"/>
      <c r="AK285" s="98"/>
      <c r="AL285" s="98"/>
      <c r="AM285" s="98"/>
      <c r="AN285" s="98"/>
      <c r="AO285" s="98"/>
      <c r="AP285" s="98"/>
      <c r="AQ285" s="98"/>
      <c r="AR285" s="98"/>
      <c r="AS285" s="98"/>
      <c r="AT285" s="98"/>
      <c r="AU285" s="98"/>
      <c r="AV285" s="98"/>
      <c r="AW285" s="98"/>
      <c r="AX285" s="98"/>
      <c r="AY285" s="98"/>
      <c r="AZ285" s="98"/>
    </row>
    <row r="286" spans="1:52" x14ac:dyDescent="0.2">
      <c r="A286" s="121">
        <f t="shared" si="14"/>
        <v>44472</v>
      </c>
      <c r="B286" s="121" t="str">
        <f t="shared" si="13"/>
        <v/>
      </c>
      <c r="C286" s="103"/>
      <c r="D286" s="103"/>
      <c r="E286" s="103"/>
      <c r="F286" s="103"/>
      <c r="G286" s="103"/>
      <c r="H286" s="103"/>
      <c r="I286" s="99" t="str">
        <f t="shared" si="12"/>
        <v/>
      </c>
      <c r="J286" s="98"/>
      <c r="K286" s="98"/>
      <c r="L286" s="98"/>
      <c r="M286" s="98"/>
      <c r="N286" s="98"/>
      <c r="O286" s="98"/>
      <c r="P286" s="98"/>
      <c r="Q286" s="98"/>
      <c r="R286" s="98"/>
      <c r="S286" s="98"/>
      <c r="T286" s="98"/>
      <c r="U286" s="98"/>
      <c r="V286" s="98"/>
      <c r="W286" s="98"/>
      <c r="X286" s="98"/>
      <c r="Y286" s="98"/>
      <c r="Z286" s="98"/>
      <c r="AA286" s="98"/>
      <c r="AB286" s="98"/>
      <c r="AC286" s="98"/>
      <c r="AD286" s="98"/>
      <c r="AE286" s="98"/>
      <c r="AF286" s="98"/>
      <c r="AG286" s="98"/>
      <c r="AH286" s="98"/>
      <c r="AI286" s="98"/>
      <c r="AJ286" s="98"/>
      <c r="AK286" s="98"/>
      <c r="AL286" s="98"/>
      <c r="AM286" s="98"/>
      <c r="AN286" s="98"/>
      <c r="AO286" s="98"/>
      <c r="AP286" s="98"/>
      <c r="AQ286" s="98"/>
      <c r="AR286" s="98"/>
      <c r="AS286" s="98"/>
      <c r="AT286" s="98"/>
      <c r="AU286" s="98"/>
      <c r="AV286" s="98"/>
      <c r="AW286" s="98"/>
      <c r="AX286" s="98"/>
      <c r="AY286" s="98"/>
      <c r="AZ286" s="98"/>
    </row>
    <row r="287" spans="1:52" x14ac:dyDescent="0.2">
      <c r="A287" s="121">
        <f t="shared" si="14"/>
        <v>44473</v>
      </c>
      <c r="B287" s="121" t="str">
        <f t="shared" si="13"/>
        <v/>
      </c>
      <c r="C287" s="103"/>
      <c r="D287" s="103"/>
      <c r="E287" s="103"/>
      <c r="F287" s="103"/>
      <c r="G287" s="103"/>
      <c r="H287" s="103"/>
      <c r="I287" s="99" t="str">
        <f t="shared" si="12"/>
        <v/>
      </c>
      <c r="J287" s="98"/>
      <c r="K287" s="98"/>
      <c r="L287" s="98"/>
      <c r="M287" s="98"/>
      <c r="N287" s="98"/>
      <c r="O287" s="98"/>
      <c r="P287" s="98"/>
      <c r="Q287" s="98"/>
      <c r="R287" s="98"/>
      <c r="S287" s="98"/>
      <c r="T287" s="98"/>
      <c r="U287" s="98"/>
      <c r="V287" s="98"/>
      <c r="W287" s="98"/>
      <c r="X287" s="98"/>
      <c r="Y287" s="98"/>
      <c r="Z287" s="98"/>
      <c r="AA287" s="98"/>
      <c r="AB287" s="98"/>
      <c r="AC287" s="98"/>
      <c r="AD287" s="98"/>
      <c r="AE287" s="98"/>
      <c r="AF287" s="98"/>
      <c r="AG287" s="98"/>
      <c r="AH287" s="98"/>
      <c r="AI287" s="98"/>
      <c r="AJ287" s="98"/>
      <c r="AK287" s="98"/>
      <c r="AL287" s="98"/>
      <c r="AM287" s="98"/>
      <c r="AN287" s="98"/>
      <c r="AO287" s="98"/>
      <c r="AP287" s="98"/>
      <c r="AQ287" s="98"/>
      <c r="AR287" s="98"/>
      <c r="AS287" s="98"/>
      <c r="AT287" s="98"/>
      <c r="AU287" s="98"/>
      <c r="AV287" s="98"/>
      <c r="AW287" s="98"/>
      <c r="AX287" s="98"/>
      <c r="AY287" s="98"/>
      <c r="AZ287" s="98"/>
    </row>
    <row r="288" spans="1:52" x14ac:dyDescent="0.2">
      <c r="A288" s="121">
        <f t="shared" si="14"/>
        <v>44474</v>
      </c>
      <c r="B288" s="121" t="str">
        <f t="shared" si="13"/>
        <v/>
      </c>
      <c r="C288" s="103"/>
      <c r="D288" s="103"/>
      <c r="E288" s="103"/>
      <c r="F288" s="103"/>
      <c r="G288" s="103"/>
      <c r="H288" s="103"/>
      <c r="I288" s="99" t="str">
        <f t="shared" si="12"/>
        <v/>
      </c>
      <c r="J288" s="98"/>
      <c r="K288" s="98"/>
      <c r="L288" s="98"/>
      <c r="M288" s="98"/>
      <c r="N288" s="98"/>
      <c r="O288" s="98"/>
      <c r="P288" s="98"/>
      <c r="Q288" s="98"/>
      <c r="R288" s="98"/>
      <c r="S288" s="98"/>
      <c r="T288" s="98"/>
      <c r="U288" s="98"/>
      <c r="V288" s="98"/>
      <c r="W288" s="98"/>
      <c r="X288" s="98"/>
      <c r="Y288" s="98"/>
      <c r="Z288" s="98"/>
      <c r="AA288" s="98"/>
      <c r="AB288" s="98"/>
      <c r="AC288" s="98"/>
      <c r="AD288" s="98"/>
      <c r="AE288" s="98"/>
      <c r="AF288" s="98"/>
      <c r="AG288" s="98"/>
      <c r="AH288" s="98"/>
      <c r="AI288" s="98"/>
      <c r="AJ288" s="98"/>
      <c r="AK288" s="98"/>
      <c r="AL288" s="98"/>
      <c r="AM288" s="98"/>
      <c r="AN288" s="98"/>
      <c r="AO288" s="98"/>
      <c r="AP288" s="98"/>
      <c r="AQ288" s="98"/>
      <c r="AR288" s="98"/>
      <c r="AS288" s="98"/>
      <c r="AT288" s="98"/>
      <c r="AU288" s="98"/>
      <c r="AV288" s="98"/>
      <c r="AW288" s="98"/>
      <c r="AX288" s="98"/>
      <c r="AY288" s="98"/>
      <c r="AZ288" s="98"/>
    </row>
    <row r="289" spans="1:52" x14ac:dyDescent="0.2">
      <c r="A289" s="121">
        <f t="shared" si="14"/>
        <v>44475</v>
      </c>
      <c r="B289" s="121" t="str">
        <f t="shared" si="13"/>
        <v>Mittwoch</v>
      </c>
      <c r="C289" s="103"/>
      <c r="D289" s="103"/>
      <c r="E289" s="103"/>
      <c r="F289" s="103"/>
      <c r="G289" s="103"/>
      <c r="H289" s="103"/>
      <c r="I289" s="99" t="str">
        <f t="shared" si="12"/>
        <v/>
      </c>
      <c r="J289" s="98"/>
      <c r="K289" s="98"/>
      <c r="L289" s="98"/>
      <c r="M289" s="98"/>
      <c r="N289" s="98"/>
      <c r="O289" s="98"/>
      <c r="P289" s="98"/>
      <c r="Q289" s="98"/>
      <c r="R289" s="98"/>
      <c r="S289" s="98"/>
      <c r="T289" s="98"/>
      <c r="U289" s="98"/>
      <c r="V289" s="98"/>
      <c r="W289" s="98"/>
      <c r="X289" s="98"/>
      <c r="Y289" s="98"/>
      <c r="Z289" s="98"/>
      <c r="AA289" s="98"/>
      <c r="AB289" s="98"/>
      <c r="AC289" s="98"/>
      <c r="AD289" s="98"/>
      <c r="AE289" s="98"/>
      <c r="AF289" s="98"/>
      <c r="AG289" s="98"/>
      <c r="AH289" s="98"/>
      <c r="AI289" s="98"/>
      <c r="AJ289" s="98"/>
      <c r="AK289" s="98"/>
      <c r="AL289" s="98"/>
      <c r="AM289" s="98"/>
      <c r="AN289" s="98"/>
      <c r="AO289" s="98"/>
      <c r="AP289" s="98"/>
      <c r="AQ289" s="98"/>
      <c r="AR289" s="98"/>
      <c r="AS289" s="98"/>
      <c r="AT289" s="98"/>
      <c r="AU289" s="98"/>
      <c r="AV289" s="98"/>
      <c r="AW289" s="98"/>
      <c r="AX289" s="98"/>
      <c r="AY289" s="98"/>
      <c r="AZ289" s="98"/>
    </row>
    <row r="290" spans="1:52" x14ac:dyDescent="0.2">
      <c r="A290" s="121">
        <f t="shared" si="14"/>
        <v>44476</v>
      </c>
      <c r="B290" s="121" t="str">
        <f t="shared" si="13"/>
        <v/>
      </c>
      <c r="C290" s="103"/>
      <c r="D290" s="103"/>
      <c r="E290" s="103"/>
      <c r="F290" s="103"/>
      <c r="G290" s="103"/>
      <c r="H290" s="103"/>
      <c r="I290" s="99" t="str">
        <f t="shared" si="12"/>
        <v/>
      </c>
      <c r="J290" s="98"/>
      <c r="K290" s="98"/>
      <c r="L290" s="98"/>
      <c r="M290" s="98"/>
      <c r="N290" s="98"/>
      <c r="O290" s="98"/>
      <c r="P290" s="98"/>
      <c r="Q290" s="98"/>
      <c r="R290" s="98"/>
      <c r="S290" s="98"/>
      <c r="T290" s="98"/>
      <c r="U290" s="98"/>
      <c r="V290" s="98"/>
      <c r="W290" s="98"/>
      <c r="X290" s="98"/>
      <c r="Y290" s="98"/>
      <c r="Z290" s="98"/>
      <c r="AA290" s="98"/>
      <c r="AB290" s="98"/>
      <c r="AC290" s="98"/>
      <c r="AD290" s="98"/>
      <c r="AE290" s="98"/>
      <c r="AF290" s="98"/>
      <c r="AG290" s="98"/>
      <c r="AH290" s="98"/>
      <c r="AI290" s="98"/>
      <c r="AJ290" s="98"/>
      <c r="AK290" s="98"/>
      <c r="AL290" s="98"/>
      <c r="AM290" s="98"/>
      <c r="AN290" s="98"/>
      <c r="AO290" s="98"/>
      <c r="AP290" s="98"/>
      <c r="AQ290" s="98"/>
      <c r="AR290" s="98"/>
      <c r="AS290" s="98"/>
      <c r="AT290" s="98"/>
      <c r="AU290" s="98"/>
      <c r="AV290" s="98"/>
      <c r="AW290" s="98"/>
      <c r="AX290" s="98"/>
      <c r="AY290" s="98"/>
      <c r="AZ290" s="98"/>
    </row>
    <row r="291" spans="1:52" x14ac:dyDescent="0.2">
      <c r="A291" s="121">
        <f t="shared" si="14"/>
        <v>44477</v>
      </c>
      <c r="B291" s="121" t="str">
        <f t="shared" si="13"/>
        <v/>
      </c>
      <c r="C291" s="103"/>
      <c r="D291" s="103"/>
      <c r="E291" s="103"/>
      <c r="F291" s="103"/>
      <c r="G291" s="103"/>
      <c r="H291" s="103"/>
      <c r="I291" s="99" t="str">
        <f t="shared" si="12"/>
        <v/>
      </c>
      <c r="J291" s="98"/>
      <c r="K291" s="98"/>
      <c r="L291" s="98"/>
      <c r="M291" s="98"/>
      <c r="N291" s="98"/>
      <c r="O291" s="98"/>
      <c r="P291" s="98"/>
      <c r="Q291" s="98"/>
      <c r="R291" s="98"/>
      <c r="S291" s="98"/>
      <c r="T291" s="98"/>
      <c r="U291" s="98"/>
      <c r="V291" s="98"/>
      <c r="W291" s="98"/>
      <c r="X291" s="98"/>
      <c r="Y291" s="98"/>
      <c r="Z291" s="98"/>
      <c r="AA291" s="98"/>
      <c r="AB291" s="98"/>
      <c r="AC291" s="98"/>
      <c r="AD291" s="98"/>
      <c r="AE291" s="98"/>
      <c r="AF291" s="98"/>
      <c r="AG291" s="98"/>
      <c r="AH291" s="98"/>
      <c r="AI291" s="98"/>
      <c r="AJ291" s="98"/>
      <c r="AK291" s="98"/>
      <c r="AL291" s="98"/>
      <c r="AM291" s="98"/>
      <c r="AN291" s="98"/>
      <c r="AO291" s="98"/>
      <c r="AP291" s="98"/>
      <c r="AQ291" s="98"/>
      <c r="AR291" s="98"/>
      <c r="AS291" s="98"/>
      <c r="AT291" s="98"/>
      <c r="AU291" s="98"/>
      <c r="AV291" s="98"/>
      <c r="AW291" s="98"/>
      <c r="AX291" s="98"/>
      <c r="AY291" s="98"/>
      <c r="AZ291" s="98"/>
    </row>
    <row r="292" spans="1:52" x14ac:dyDescent="0.2">
      <c r="A292" s="121">
        <f t="shared" si="14"/>
        <v>44478</v>
      </c>
      <c r="B292" s="121" t="str">
        <f t="shared" si="13"/>
        <v/>
      </c>
      <c r="C292" s="103"/>
      <c r="D292" s="103"/>
      <c r="E292" s="103"/>
      <c r="F292" s="103"/>
      <c r="G292" s="103"/>
      <c r="H292" s="103"/>
      <c r="I292" s="99" t="str">
        <f t="shared" si="12"/>
        <v/>
      </c>
      <c r="J292" s="98"/>
      <c r="K292" s="98"/>
      <c r="L292" s="98"/>
      <c r="M292" s="98"/>
      <c r="N292" s="98"/>
      <c r="O292" s="98"/>
      <c r="P292" s="98"/>
      <c r="Q292" s="98"/>
      <c r="R292" s="98"/>
      <c r="S292" s="98"/>
      <c r="T292" s="98"/>
      <c r="U292" s="98"/>
      <c r="V292" s="98"/>
      <c r="W292" s="98"/>
      <c r="X292" s="98"/>
      <c r="Y292" s="98"/>
      <c r="Z292" s="98"/>
      <c r="AA292" s="98"/>
      <c r="AB292" s="98"/>
      <c r="AC292" s="98"/>
      <c r="AD292" s="98"/>
      <c r="AE292" s="98"/>
      <c r="AF292" s="98"/>
      <c r="AG292" s="98"/>
      <c r="AH292" s="98"/>
      <c r="AI292" s="98"/>
      <c r="AJ292" s="98"/>
      <c r="AK292" s="98"/>
      <c r="AL292" s="98"/>
      <c r="AM292" s="98"/>
      <c r="AN292" s="98"/>
      <c r="AO292" s="98"/>
      <c r="AP292" s="98"/>
      <c r="AQ292" s="98"/>
      <c r="AR292" s="98"/>
      <c r="AS292" s="98"/>
      <c r="AT292" s="98"/>
      <c r="AU292" s="98"/>
      <c r="AV292" s="98"/>
      <c r="AW292" s="98"/>
      <c r="AX292" s="98"/>
      <c r="AY292" s="98"/>
      <c r="AZ292" s="98"/>
    </row>
    <row r="293" spans="1:52" x14ac:dyDescent="0.2">
      <c r="A293" s="121">
        <f t="shared" si="14"/>
        <v>44479</v>
      </c>
      <c r="B293" s="121" t="str">
        <f t="shared" si="13"/>
        <v/>
      </c>
      <c r="C293" s="103"/>
      <c r="D293" s="103"/>
      <c r="E293" s="103"/>
      <c r="F293" s="103"/>
      <c r="G293" s="103"/>
      <c r="H293" s="103"/>
      <c r="I293" s="99" t="str">
        <f t="shared" si="12"/>
        <v/>
      </c>
      <c r="J293" s="98"/>
      <c r="K293" s="98"/>
      <c r="L293" s="98"/>
      <c r="M293" s="98"/>
      <c r="N293" s="98"/>
      <c r="O293" s="98"/>
      <c r="P293" s="98"/>
      <c r="Q293" s="98"/>
      <c r="R293" s="98"/>
      <c r="S293" s="98"/>
      <c r="T293" s="98"/>
      <c r="U293" s="98"/>
      <c r="V293" s="98"/>
      <c r="W293" s="98"/>
      <c r="X293" s="98"/>
      <c r="Y293" s="98"/>
      <c r="Z293" s="98"/>
      <c r="AA293" s="98"/>
      <c r="AB293" s="98"/>
      <c r="AC293" s="98"/>
      <c r="AD293" s="98"/>
      <c r="AE293" s="98"/>
      <c r="AF293" s="98"/>
      <c r="AG293" s="98"/>
      <c r="AH293" s="98"/>
      <c r="AI293" s="98"/>
      <c r="AJ293" s="98"/>
      <c r="AK293" s="98"/>
      <c r="AL293" s="98"/>
      <c r="AM293" s="98"/>
      <c r="AN293" s="98"/>
      <c r="AO293" s="98"/>
      <c r="AP293" s="98"/>
      <c r="AQ293" s="98"/>
      <c r="AR293" s="98"/>
      <c r="AS293" s="98"/>
      <c r="AT293" s="98"/>
      <c r="AU293" s="98"/>
      <c r="AV293" s="98"/>
      <c r="AW293" s="98"/>
      <c r="AX293" s="98"/>
      <c r="AY293" s="98"/>
      <c r="AZ293" s="98"/>
    </row>
    <row r="294" spans="1:52" x14ac:dyDescent="0.2">
      <c r="A294" s="121">
        <f t="shared" si="14"/>
        <v>44480</v>
      </c>
      <c r="B294" s="121" t="str">
        <f t="shared" si="13"/>
        <v/>
      </c>
      <c r="C294" s="103"/>
      <c r="D294" s="103"/>
      <c r="E294" s="103"/>
      <c r="F294" s="103"/>
      <c r="G294" s="103"/>
      <c r="H294" s="103"/>
      <c r="I294" s="99" t="str">
        <f t="shared" si="12"/>
        <v/>
      </c>
      <c r="J294" s="98"/>
      <c r="K294" s="98"/>
      <c r="L294" s="98"/>
      <c r="M294" s="98"/>
      <c r="N294" s="98"/>
      <c r="O294" s="98"/>
      <c r="P294" s="98"/>
      <c r="Q294" s="98"/>
      <c r="R294" s="98"/>
      <c r="S294" s="98"/>
      <c r="T294" s="98"/>
      <c r="U294" s="98"/>
      <c r="V294" s="98"/>
      <c r="W294" s="98"/>
      <c r="X294" s="98"/>
      <c r="Y294" s="98"/>
      <c r="Z294" s="98"/>
      <c r="AA294" s="98"/>
      <c r="AB294" s="98"/>
      <c r="AC294" s="98"/>
      <c r="AD294" s="98"/>
      <c r="AE294" s="98"/>
      <c r="AF294" s="98"/>
      <c r="AG294" s="98"/>
      <c r="AH294" s="98"/>
      <c r="AI294" s="98"/>
      <c r="AJ294" s="98"/>
      <c r="AK294" s="98"/>
      <c r="AL294" s="98"/>
      <c r="AM294" s="98"/>
      <c r="AN294" s="98"/>
      <c r="AO294" s="98"/>
      <c r="AP294" s="98"/>
      <c r="AQ294" s="98"/>
      <c r="AR294" s="98"/>
      <c r="AS294" s="98"/>
      <c r="AT294" s="98"/>
      <c r="AU294" s="98"/>
      <c r="AV294" s="98"/>
      <c r="AW294" s="98"/>
      <c r="AX294" s="98"/>
      <c r="AY294" s="98"/>
      <c r="AZ294" s="98"/>
    </row>
    <row r="295" spans="1:52" x14ac:dyDescent="0.2">
      <c r="A295" s="121">
        <f t="shared" si="14"/>
        <v>44481</v>
      </c>
      <c r="B295" s="121" t="str">
        <f t="shared" si="13"/>
        <v/>
      </c>
      <c r="C295" s="103"/>
      <c r="D295" s="103"/>
      <c r="E295" s="103"/>
      <c r="F295" s="103"/>
      <c r="G295" s="103"/>
      <c r="H295" s="103"/>
      <c r="I295" s="99" t="str">
        <f t="shared" si="12"/>
        <v/>
      </c>
      <c r="J295" s="98"/>
      <c r="K295" s="98"/>
      <c r="L295" s="98"/>
      <c r="M295" s="98"/>
      <c r="N295" s="98"/>
      <c r="O295" s="98"/>
      <c r="P295" s="98"/>
      <c r="Q295" s="98"/>
      <c r="R295" s="98"/>
      <c r="S295" s="98"/>
      <c r="T295" s="98"/>
      <c r="U295" s="98"/>
      <c r="V295" s="98"/>
      <c r="W295" s="98"/>
      <c r="X295" s="98"/>
      <c r="Y295" s="98"/>
      <c r="Z295" s="98"/>
      <c r="AA295" s="98"/>
      <c r="AB295" s="98"/>
      <c r="AC295" s="98"/>
      <c r="AD295" s="98"/>
      <c r="AE295" s="98"/>
      <c r="AF295" s="98"/>
      <c r="AG295" s="98"/>
      <c r="AH295" s="98"/>
      <c r="AI295" s="98"/>
      <c r="AJ295" s="98"/>
      <c r="AK295" s="98"/>
      <c r="AL295" s="98"/>
      <c r="AM295" s="98"/>
      <c r="AN295" s="98"/>
      <c r="AO295" s="98"/>
      <c r="AP295" s="98"/>
      <c r="AQ295" s="98"/>
      <c r="AR295" s="98"/>
      <c r="AS295" s="98"/>
      <c r="AT295" s="98"/>
      <c r="AU295" s="98"/>
      <c r="AV295" s="98"/>
      <c r="AW295" s="98"/>
      <c r="AX295" s="98"/>
      <c r="AY295" s="98"/>
      <c r="AZ295" s="98"/>
    </row>
    <row r="296" spans="1:52" x14ac:dyDescent="0.2">
      <c r="A296" s="121">
        <f t="shared" si="14"/>
        <v>44482</v>
      </c>
      <c r="B296" s="121" t="str">
        <f t="shared" si="13"/>
        <v>Mittwoch</v>
      </c>
      <c r="C296" s="103"/>
      <c r="D296" s="103"/>
      <c r="E296" s="103"/>
      <c r="F296" s="103"/>
      <c r="G296" s="103"/>
      <c r="H296" s="103"/>
      <c r="I296" s="99" t="str">
        <f t="shared" si="12"/>
        <v/>
      </c>
      <c r="J296" s="98"/>
      <c r="K296" s="98"/>
      <c r="L296" s="98"/>
      <c r="M296" s="98"/>
      <c r="N296" s="98"/>
      <c r="O296" s="98"/>
      <c r="P296" s="98"/>
      <c r="Q296" s="98"/>
      <c r="R296" s="98"/>
      <c r="S296" s="98"/>
      <c r="T296" s="98"/>
      <c r="U296" s="98"/>
      <c r="V296" s="98"/>
      <c r="W296" s="98"/>
      <c r="X296" s="98"/>
      <c r="Y296" s="98"/>
      <c r="Z296" s="98"/>
      <c r="AA296" s="98"/>
      <c r="AB296" s="98"/>
      <c r="AC296" s="98"/>
      <c r="AD296" s="98"/>
      <c r="AE296" s="98"/>
      <c r="AF296" s="98"/>
      <c r="AG296" s="98"/>
      <c r="AH296" s="98"/>
      <c r="AI296" s="98"/>
      <c r="AJ296" s="98"/>
      <c r="AK296" s="98"/>
      <c r="AL296" s="98"/>
      <c r="AM296" s="98"/>
      <c r="AN296" s="98"/>
      <c r="AO296" s="98"/>
      <c r="AP296" s="98"/>
      <c r="AQ296" s="98"/>
      <c r="AR296" s="98"/>
      <c r="AS296" s="98"/>
      <c r="AT296" s="98"/>
      <c r="AU296" s="98"/>
      <c r="AV296" s="98"/>
      <c r="AW296" s="98"/>
      <c r="AX296" s="98"/>
      <c r="AY296" s="98"/>
      <c r="AZ296" s="98"/>
    </row>
    <row r="297" spans="1:52" x14ac:dyDescent="0.2">
      <c r="A297" s="121">
        <f t="shared" si="14"/>
        <v>44483</v>
      </c>
      <c r="B297" s="121" t="str">
        <f t="shared" si="13"/>
        <v/>
      </c>
      <c r="C297" s="103"/>
      <c r="D297" s="103"/>
      <c r="E297" s="103"/>
      <c r="F297" s="103"/>
      <c r="G297" s="103"/>
      <c r="H297" s="103"/>
      <c r="I297" s="99" t="str">
        <f t="shared" si="12"/>
        <v/>
      </c>
      <c r="J297" s="98"/>
      <c r="K297" s="98"/>
      <c r="L297" s="98"/>
      <c r="M297" s="98"/>
      <c r="N297" s="98"/>
      <c r="O297" s="98"/>
      <c r="P297" s="98"/>
      <c r="Q297" s="98"/>
      <c r="R297" s="98"/>
      <c r="S297" s="98"/>
      <c r="T297" s="98"/>
      <c r="U297" s="98"/>
      <c r="V297" s="98"/>
      <c r="W297" s="98"/>
      <c r="X297" s="98"/>
      <c r="Y297" s="98"/>
      <c r="Z297" s="98"/>
      <c r="AA297" s="98"/>
      <c r="AB297" s="98"/>
      <c r="AC297" s="98"/>
      <c r="AD297" s="98"/>
      <c r="AE297" s="98"/>
      <c r="AF297" s="98"/>
      <c r="AG297" s="98"/>
      <c r="AH297" s="98"/>
      <c r="AI297" s="98"/>
      <c r="AJ297" s="98"/>
      <c r="AK297" s="98"/>
      <c r="AL297" s="98"/>
      <c r="AM297" s="98"/>
      <c r="AN297" s="98"/>
      <c r="AO297" s="98"/>
      <c r="AP297" s="98"/>
      <c r="AQ297" s="98"/>
      <c r="AR297" s="98"/>
      <c r="AS297" s="98"/>
      <c r="AT297" s="98"/>
      <c r="AU297" s="98"/>
      <c r="AV297" s="98"/>
      <c r="AW297" s="98"/>
      <c r="AX297" s="98"/>
      <c r="AY297" s="98"/>
      <c r="AZ297" s="98"/>
    </row>
    <row r="298" spans="1:52" x14ac:dyDescent="0.2">
      <c r="A298" s="121">
        <f t="shared" si="14"/>
        <v>44484</v>
      </c>
      <c r="B298" s="121" t="str">
        <f t="shared" si="13"/>
        <v>Test</v>
      </c>
      <c r="C298" s="103"/>
      <c r="D298" s="103"/>
      <c r="E298" s="103"/>
      <c r="F298" s="103"/>
      <c r="G298" s="103"/>
      <c r="H298" s="103"/>
      <c r="I298" s="99" t="str">
        <f t="shared" si="12"/>
        <v/>
      </c>
      <c r="J298" s="98"/>
      <c r="K298" s="98"/>
      <c r="L298" s="98"/>
      <c r="M298" s="98"/>
      <c r="N298" s="98"/>
      <c r="O298" s="98"/>
      <c r="P298" s="98"/>
      <c r="Q298" s="98"/>
      <c r="R298" s="98"/>
      <c r="S298" s="98"/>
      <c r="T298" s="98"/>
      <c r="U298" s="98"/>
      <c r="V298" s="98"/>
      <c r="W298" s="98"/>
      <c r="X298" s="98"/>
      <c r="Y298" s="98"/>
      <c r="Z298" s="98"/>
      <c r="AA298" s="98"/>
      <c r="AB298" s="98"/>
      <c r="AC298" s="98"/>
      <c r="AD298" s="98"/>
      <c r="AE298" s="98"/>
      <c r="AF298" s="98"/>
      <c r="AG298" s="98"/>
      <c r="AH298" s="98"/>
      <c r="AI298" s="98"/>
      <c r="AJ298" s="98"/>
      <c r="AK298" s="98"/>
      <c r="AL298" s="98"/>
      <c r="AM298" s="98"/>
      <c r="AN298" s="98"/>
      <c r="AO298" s="98"/>
      <c r="AP298" s="98"/>
      <c r="AQ298" s="98"/>
      <c r="AR298" s="98"/>
      <c r="AS298" s="98"/>
      <c r="AT298" s="98"/>
      <c r="AU298" s="98"/>
      <c r="AV298" s="98"/>
      <c r="AW298" s="98"/>
      <c r="AX298" s="98"/>
      <c r="AY298" s="98"/>
      <c r="AZ298" s="98"/>
    </row>
    <row r="299" spans="1:52" x14ac:dyDescent="0.2">
      <c r="A299" s="121">
        <f t="shared" si="14"/>
        <v>44485</v>
      </c>
      <c r="B299" s="121" t="str">
        <f t="shared" si="13"/>
        <v/>
      </c>
      <c r="C299" s="103"/>
      <c r="D299" s="103"/>
      <c r="E299" s="103"/>
      <c r="F299" s="103"/>
      <c r="G299" s="103"/>
      <c r="H299" s="103"/>
      <c r="I299" s="99" t="str">
        <f t="shared" si="12"/>
        <v/>
      </c>
      <c r="J299" s="98"/>
      <c r="K299" s="98"/>
      <c r="L299" s="98"/>
      <c r="M299" s="98"/>
      <c r="N299" s="98"/>
      <c r="O299" s="98"/>
      <c r="P299" s="98"/>
      <c r="Q299" s="98"/>
      <c r="R299" s="98"/>
      <c r="S299" s="98"/>
      <c r="T299" s="98"/>
      <c r="U299" s="98"/>
      <c r="V299" s="98"/>
      <c r="W299" s="98"/>
      <c r="X299" s="98"/>
      <c r="Y299" s="98"/>
      <c r="Z299" s="98"/>
      <c r="AA299" s="98"/>
      <c r="AB299" s="98"/>
      <c r="AC299" s="98"/>
      <c r="AD299" s="98"/>
      <c r="AE299" s="98"/>
      <c r="AF299" s="98"/>
      <c r="AG299" s="98"/>
      <c r="AH299" s="98"/>
      <c r="AI299" s="98"/>
      <c r="AJ299" s="98"/>
      <c r="AK299" s="98"/>
      <c r="AL299" s="98"/>
      <c r="AM299" s="98"/>
      <c r="AN299" s="98"/>
      <c r="AO299" s="98"/>
      <c r="AP299" s="98"/>
      <c r="AQ299" s="98"/>
      <c r="AR299" s="98"/>
      <c r="AS299" s="98"/>
      <c r="AT299" s="98"/>
      <c r="AU299" s="98"/>
      <c r="AV299" s="98"/>
      <c r="AW299" s="98"/>
      <c r="AX299" s="98"/>
      <c r="AY299" s="98"/>
      <c r="AZ299" s="98"/>
    </row>
    <row r="300" spans="1:52" x14ac:dyDescent="0.2">
      <c r="A300" s="121">
        <f t="shared" si="14"/>
        <v>44486</v>
      </c>
      <c r="B300" s="121" t="str">
        <f t="shared" si="13"/>
        <v/>
      </c>
      <c r="C300" s="103"/>
      <c r="D300" s="103"/>
      <c r="E300" s="103"/>
      <c r="F300" s="103"/>
      <c r="G300" s="103"/>
      <c r="H300" s="103"/>
      <c r="I300" s="99" t="str">
        <f t="shared" si="12"/>
        <v/>
      </c>
      <c r="J300" s="98"/>
      <c r="K300" s="98"/>
      <c r="L300" s="98"/>
      <c r="M300" s="98"/>
      <c r="N300" s="98"/>
      <c r="O300" s="98"/>
      <c r="P300" s="98"/>
      <c r="Q300" s="98"/>
      <c r="R300" s="98"/>
      <c r="S300" s="98"/>
      <c r="T300" s="98"/>
      <c r="U300" s="98"/>
      <c r="V300" s="98"/>
      <c r="W300" s="98"/>
      <c r="X300" s="98"/>
      <c r="Y300" s="98"/>
      <c r="Z300" s="98"/>
      <c r="AA300" s="98"/>
      <c r="AB300" s="98"/>
      <c r="AC300" s="98"/>
      <c r="AD300" s="98"/>
      <c r="AE300" s="98"/>
      <c r="AF300" s="98"/>
      <c r="AG300" s="98"/>
      <c r="AH300" s="98"/>
      <c r="AI300" s="98"/>
      <c r="AJ300" s="98"/>
      <c r="AK300" s="98"/>
      <c r="AL300" s="98"/>
      <c r="AM300" s="98"/>
      <c r="AN300" s="98"/>
      <c r="AO300" s="98"/>
      <c r="AP300" s="98"/>
      <c r="AQ300" s="98"/>
      <c r="AR300" s="98"/>
      <c r="AS300" s="98"/>
      <c r="AT300" s="98"/>
      <c r="AU300" s="98"/>
      <c r="AV300" s="98"/>
      <c r="AW300" s="98"/>
      <c r="AX300" s="98"/>
      <c r="AY300" s="98"/>
      <c r="AZ300" s="98"/>
    </row>
    <row r="301" spans="1:52" x14ac:dyDescent="0.2">
      <c r="A301" s="121">
        <f t="shared" si="14"/>
        <v>44487</v>
      </c>
      <c r="B301" s="121" t="str">
        <f t="shared" si="13"/>
        <v/>
      </c>
      <c r="C301" s="103"/>
      <c r="D301" s="103"/>
      <c r="E301" s="103"/>
      <c r="F301" s="103"/>
      <c r="G301" s="103"/>
      <c r="H301" s="103"/>
      <c r="I301" s="99" t="str">
        <f t="shared" si="12"/>
        <v/>
      </c>
      <c r="J301" s="98"/>
      <c r="K301" s="98"/>
      <c r="L301" s="98"/>
      <c r="M301" s="98"/>
      <c r="N301" s="98"/>
      <c r="O301" s="98"/>
      <c r="P301" s="98"/>
      <c r="Q301" s="98"/>
      <c r="R301" s="98"/>
      <c r="S301" s="98"/>
      <c r="T301" s="98"/>
      <c r="U301" s="98"/>
      <c r="V301" s="98"/>
      <c r="W301" s="98"/>
      <c r="X301" s="98"/>
      <c r="Y301" s="98"/>
      <c r="Z301" s="98"/>
      <c r="AA301" s="98"/>
      <c r="AB301" s="98"/>
      <c r="AC301" s="98"/>
      <c r="AD301" s="98"/>
      <c r="AE301" s="98"/>
      <c r="AF301" s="98"/>
      <c r="AG301" s="98"/>
      <c r="AH301" s="98"/>
      <c r="AI301" s="98"/>
      <c r="AJ301" s="98"/>
      <c r="AK301" s="98"/>
      <c r="AL301" s="98"/>
      <c r="AM301" s="98"/>
      <c r="AN301" s="98"/>
      <c r="AO301" s="98"/>
      <c r="AP301" s="98"/>
      <c r="AQ301" s="98"/>
      <c r="AR301" s="98"/>
      <c r="AS301" s="98"/>
      <c r="AT301" s="98"/>
      <c r="AU301" s="98"/>
      <c r="AV301" s="98"/>
      <c r="AW301" s="98"/>
      <c r="AX301" s="98"/>
      <c r="AY301" s="98"/>
      <c r="AZ301" s="98"/>
    </row>
    <row r="302" spans="1:52" x14ac:dyDescent="0.2">
      <c r="A302" s="121">
        <f t="shared" si="14"/>
        <v>44488</v>
      </c>
      <c r="B302" s="121" t="str">
        <f t="shared" si="13"/>
        <v/>
      </c>
      <c r="C302" s="103"/>
      <c r="D302" s="103"/>
      <c r="E302" s="103"/>
      <c r="F302" s="103"/>
      <c r="G302" s="103"/>
      <c r="H302" s="103"/>
      <c r="I302" s="99" t="str">
        <f t="shared" si="12"/>
        <v/>
      </c>
      <c r="J302" s="98"/>
      <c r="K302" s="98"/>
      <c r="L302" s="98"/>
      <c r="M302" s="98"/>
      <c r="N302" s="98"/>
      <c r="O302" s="98"/>
      <c r="P302" s="98"/>
      <c r="Q302" s="98"/>
      <c r="R302" s="98"/>
      <c r="S302" s="98"/>
      <c r="T302" s="98"/>
      <c r="U302" s="98"/>
      <c r="V302" s="98"/>
      <c r="W302" s="98"/>
      <c r="X302" s="98"/>
      <c r="Y302" s="98"/>
      <c r="Z302" s="98"/>
      <c r="AA302" s="98"/>
      <c r="AB302" s="98"/>
      <c r="AC302" s="98"/>
      <c r="AD302" s="98"/>
      <c r="AE302" s="98"/>
      <c r="AF302" s="98"/>
      <c r="AG302" s="98"/>
      <c r="AH302" s="98"/>
      <c r="AI302" s="98"/>
      <c r="AJ302" s="98"/>
      <c r="AK302" s="98"/>
      <c r="AL302" s="98"/>
      <c r="AM302" s="98"/>
      <c r="AN302" s="98"/>
      <c r="AO302" s="98"/>
      <c r="AP302" s="98"/>
      <c r="AQ302" s="98"/>
      <c r="AR302" s="98"/>
      <c r="AS302" s="98"/>
      <c r="AT302" s="98"/>
      <c r="AU302" s="98"/>
      <c r="AV302" s="98"/>
      <c r="AW302" s="98"/>
      <c r="AX302" s="98"/>
      <c r="AY302" s="98"/>
      <c r="AZ302" s="98"/>
    </row>
    <row r="303" spans="1:52" x14ac:dyDescent="0.2">
      <c r="A303" s="121">
        <f t="shared" si="14"/>
        <v>44489</v>
      </c>
      <c r="B303" s="121" t="str">
        <f t="shared" si="13"/>
        <v>Mittwoch</v>
      </c>
      <c r="C303" s="103"/>
      <c r="D303" s="103"/>
      <c r="E303" s="103"/>
      <c r="F303" s="103"/>
      <c r="G303" s="103"/>
      <c r="H303" s="103"/>
      <c r="I303" s="99" t="str">
        <f t="shared" si="12"/>
        <v/>
      </c>
      <c r="J303" s="98"/>
      <c r="K303" s="98"/>
      <c r="L303" s="98"/>
      <c r="M303" s="98"/>
      <c r="N303" s="98"/>
      <c r="O303" s="98"/>
      <c r="P303" s="98"/>
      <c r="Q303" s="98"/>
      <c r="R303" s="98"/>
      <c r="S303" s="98"/>
      <c r="T303" s="98"/>
      <c r="U303" s="98"/>
      <c r="V303" s="98"/>
      <c r="W303" s="98"/>
      <c r="X303" s="98"/>
      <c r="Y303" s="98"/>
      <c r="Z303" s="98"/>
      <c r="AA303" s="98"/>
      <c r="AB303" s="98"/>
      <c r="AC303" s="98"/>
      <c r="AD303" s="98"/>
      <c r="AE303" s="98"/>
      <c r="AF303" s="98"/>
      <c r="AG303" s="98"/>
      <c r="AH303" s="98"/>
      <c r="AI303" s="98"/>
      <c r="AJ303" s="98"/>
      <c r="AK303" s="98"/>
      <c r="AL303" s="98"/>
      <c r="AM303" s="98"/>
      <c r="AN303" s="98"/>
      <c r="AO303" s="98"/>
      <c r="AP303" s="98"/>
      <c r="AQ303" s="98"/>
      <c r="AR303" s="98"/>
      <c r="AS303" s="98"/>
      <c r="AT303" s="98"/>
      <c r="AU303" s="98"/>
      <c r="AV303" s="98"/>
      <c r="AW303" s="98"/>
      <c r="AX303" s="98"/>
      <c r="AY303" s="98"/>
      <c r="AZ303" s="98"/>
    </row>
    <row r="304" spans="1:52" x14ac:dyDescent="0.2">
      <c r="A304" s="121">
        <f t="shared" si="14"/>
        <v>44490</v>
      </c>
      <c r="B304" s="121" t="str">
        <f t="shared" si="13"/>
        <v/>
      </c>
      <c r="C304" s="103"/>
      <c r="D304" s="103"/>
      <c r="E304" s="103"/>
      <c r="F304" s="103"/>
      <c r="G304" s="103"/>
      <c r="H304" s="103"/>
      <c r="I304" s="99" t="str">
        <f t="shared" si="12"/>
        <v/>
      </c>
      <c r="J304" s="98"/>
      <c r="K304" s="98"/>
      <c r="L304" s="98"/>
      <c r="M304" s="98"/>
      <c r="N304" s="98"/>
      <c r="O304" s="98"/>
      <c r="P304" s="98"/>
      <c r="Q304" s="98"/>
      <c r="R304" s="98"/>
      <c r="S304" s="98"/>
      <c r="T304" s="98"/>
      <c r="U304" s="98"/>
      <c r="V304" s="98"/>
      <c r="W304" s="98"/>
      <c r="X304" s="98"/>
      <c r="Y304" s="98"/>
      <c r="Z304" s="98"/>
      <c r="AA304" s="98"/>
      <c r="AB304" s="98"/>
      <c r="AC304" s="98"/>
      <c r="AD304" s="98"/>
      <c r="AE304" s="98"/>
      <c r="AF304" s="98"/>
      <c r="AG304" s="98"/>
      <c r="AH304" s="98"/>
      <c r="AI304" s="98"/>
      <c r="AJ304" s="98"/>
      <c r="AK304" s="98"/>
      <c r="AL304" s="98"/>
      <c r="AM304" s="98"/>
      <c r="AN304" s="98"/>
      <c r="AO304" s="98"/>
      <c r="AP304" s="98"/>
      <c r="AQ304" s="98"/>
      <c r="AR304" s="98"/>
      <c r="AS304" s="98"/>
      <c r="AT304" s="98"/>
      <c r="AU304" s="98"/>
      <c r="AV304" s="98"/>
      <c r="AW304" s="98"/>
      <c r="AX304" s="98"/>
      <c r="AY304" s="98"/>
      <c r="AZ304" s="98"/>
    </row>
    <row r="305" spans="1:52" x14ac:dyDescent="0.2">
      <c r="A305" s="121">
        <f t="shared" si="14"/>
        <v>44491</v>
      </c>
      <c r="B305" s="121" t="str">
        <f t="shared" si="13"/>
        <v/>
      </c>
      <c r="C305" s="103"/>
      <c r="D305" s="103"/>
      <c r="E305" s="103"/>
      <c r="F305" s="103"/>
      <c r="G305" s="103"/>
      <c r="H305" s="103"/>
      <c r="I305" s="99" t="str">
        <f t="shared" si="12"/>
        <v/>
      </c>
      <c r="J305" s="98"/>
      <c r="K305" s="98"/>
      <c r="L305" s="98"/>
      <c r="M305" s="98"/>
      <c r="N305" s="98"/>
      <c r="O305" s="98"/>
      <c r="P305" s="98"/>
      <c r="Q305" s="98"/>
      <c r="R305" s="98"/>
      <c r="S305" s="98"/>
      <c r="T305" s="98"/>
      <c r="U305" s="98"/>
      <c r="V305" s="98"/>
      <c r="W305" s="98"/>
      <c r="X305" s="98"/>
      <c r="Y305" s="98"/>
      <c r="Z305" s="98"/>
      <c r="AA305" s="98"/>
      <c r="AB305" s="98"/>
      <c r="AC305" s="98"/>
      <c r="AD305" s="98"/>
      <c r="AE305" s="98"/>
      <c r="AF305" s="98"/>
      <c r="AG305" s="98"/>
      <c r="AH305" s="98"/>
      <c r="AI305" s="98"/>
      <c r="AJ305" s="98"/>
      <c r="AK305" s="98"/>
      <c r="AL305" s="98"/>
      <c r="AM305" s="98"/>
      <c r="AN305" s="98"/>
      <c r="AO305" s="98"/>
      <c r="AP305" s="98"/>
      <c r="AQ305" s="98"/>
      <c r="AR305" s="98"/>
      <c r="AS305" s="98"/>
      <c r="AT305" s="98"/>
      <c r="AU305" s="98"/>
      <c r="AV305" s="98"/>
      <c r="AW305" s="98"/>
      <c r="AX305" s="98"/>
      <c r="AY305" s="98"/>
      <c r="AZ305" s="98"/>
    </row>
    <row r="306" spans="1:52" x14ac:dyDescent="0.2">
      <c r="A306" s="121">
        <f t="shared" si="14"/>
        <v>44492</v>
      </c>
      <c r="B306" s="121" t="str">
        <f t="shared" si="13"/>
        <v/>
      </c>
      <c r="C306" s="103"/>
      <c r="D306" s="103"/>
      <c r="E306" s="103"/>
      <c r="F306" s="103"/>
      <c r="G306" s="103"/>
      <c r="H306" s="103"/>
      <c r="I306" s="99" t="str">
        <f t="shared" si="12"/>
        <v/>
      </c>
      <c r="J306" s="98"/>
      <c r="K306" s="98"/>
      <c r="L306" s="98"/>
      <c r="M306" s="98"/>
      <c r="N306" s="98"/>
      <c r="O306" s="98"/>
      <c r="P306" s="98"/>
      <c r="Q306" s="98"/>
      <c r="R306" s="98"/>
      <c r="S306" s="98"/>
      <c r="T306" s="98"/>
      <c r="U306" s="98"/>
      <c r="V306" s="98"/>
      <c r="W306" s="98"/>
      <c r="X306" s="98"/>
      <c r="Y306" s="98"/>
      <c r="Z306" s="98"/>
      <c r="AA306" s="98"/>
      <c r="AB306" s="98"/>
      <c r="AC306" s="98"/>
      <c r="AD306" s="98"/>
      <c r="AE306" s="98"/>
      <c r="AF306" s="98"/>
      <c r="AG306" s="98"/>
      <c r="AH306" s="98"/>
      <c r="AI306" s="98"/>
      <c r="AJ306" s="98"/>
      <c r="AK306" s="98"/>
      <c r="AL306" s="98"/>
      <c r="AM306" s="98"/>
      <c r="AN306" s="98"/>
      <c r="AO306" s="98"/>
      <c r="AP306" s="98"/>
      <c r="AQ306" s="98"/>
      <c r="AR306" s="98"/>
      <c r="AS306" s="98"/>
      <c r="AT306" s="98"/>
      <c r="AU306" s="98"/>
      <c r="AV306" s="98"/>
      <c r="AW306" s="98"/>
      <c r="AX306" s="98"/>
      <c r="AY306" s="98"/>
      <c r="AZ306" s="98"/>
    </row>
    <row r="307" spans="1:52" x14ac:dyDescent="0.2">
      <c r="A307" s="121">
        <f t="shared" si="14"/>
        <v>44493</v>
      </c>
      <c r="B307" s="121" t="str">
        <f t="shared" si="13"/>
        <v/>
      </c>
      <c r="C307" s="103"/>
      <c r="D307" s="103"/>
      <c r="E307" s="103"/>
      <c r="F307" s="103"/>
      <c r="G307" s="103"/>
      <c r="H307" s="103"/>
      <c r="I307" s="99" t="str">
        <f t="shared" si="12"/>
        <v/>
      </c>
      <c r="J307" s="98"/>
      <c r="K307" s="98"/>
      <c r="L307" s="98"/>
      <c r="M307" s="98"/>
      <c r="N307" s="98"/>
      <c r="O307" s="98"/>
      <c r="P307" s="98"/>
      <c r="Q307" s="98"/>
      <c r="R307" s="98"/>
      <c r="S307" s="98"/>
      <c r="T307" s="98"/>
      <c r="U307" s="98"/>
      <c r="V307" s="98"/>
      <c r="W307" s="98"/>
      <c r="X307" s="98"/>
      <c r="Y307" s="98"/>
      <c r="Z307" s="98"/>
      <c r="AA307" s="98"/>
      <c r="AB307" s="98"/>
      <c r="AC307" s="98"/>
      <c r="AD307" s="98"/>
      <c r="AE307" s="98"/>
      <c r="AF307" s="98"/>
      <c r="AG307" s="98"/>
      <c r="AH307" s="98"/>
      <c r="AI307" s="98"/>
      <c r="AJ307" s="98"/>
      <c r="AK307" s="98"/>
      <c r="AL307" s="98"/>
      <c r="AM307" s="98"/>
      <c r="AN307" s="98"/>
      <c r="AO307" s="98"/>
      <c r="AP307" s="98"/>
      <c r="AQ307" s="98"/>
      <c r="AR307" s="98"/>
      <c r="AS307" s="98"/>
      <c r="AT307" s="98"/>
      <c r="AU307" s="98"/>
      <c r="AV307" s="98"/>
      <c r="AW307" s="98"/>
      <c r="AX307" s="98"/>
      <c r="AY307" s="98"/>
      <c r="AZ307" s="98"/>
    </row>
    <row r="308" spans="1:52" x14ac:dyDescent="0.2">
      <c r="A308" s="121">
        <f t="shared" si="14"/>
        <v>44494</v>
      </c>
      <c r="B308" s="121" t="str">
        <f t="shared" si="13"/>
        <v/>
      </c>
      <c r="C308" s="103"/>
      <c r="D308" s="103"/>
      <c r="E308" s="103"/>
      <c r="F308" s="103"/>
      <c r="G308" s="103"/>
      <c r="H308" s="103"/>
      <c r="I308" s="99" t="str">
        <f t="shared" si="12"/>
        <v/>
      </c>
      <c r="J308" s="98"/>
      <c r="K308" s="98"/>
      <c r="L308" s="98"/>
      <c r="M308" s="98"/>
      <c r="N308" s="98"/>
      <c r="O308" s="98"/>
      <c r="P308" s="98"/>
      <c r="Q308" s="98"/>
      <c r="R308" s="98"/>
      <c r="S308" s="98"/>
      <c r="T308" s="98"/>
      <c r="U308" s="98"/>
      <c r="V308" s="98"/>
      <c r="W308" s="98"/>
      <c r="X308" s="98"/>
      <c r="Y308" s="98"/>
      <c r="Z308" s="98"/>
      <c r="AA308" s="98"/>
      <c r="AB308" s="98"/>
      <c r="AC308" s="98"/>
      <c r="AD308" s="98"/>
      <c r="AE308" s="98"/>
      <c r="AF308" s="98"/>
      <c r="AG308" s="98"/>
      <c r="AH308" s="98"/>
      <c r="AI308" s="98"/>
      <c r="AJ308" s="98"/>
      <c r="AK308" s="98"/>
      <c r="AL308" s="98"/>
      <c r="AM308" s="98"/>
      <c r="AN308" s="98"/>
      <c r="AO308" s="98"/>
      <c r="AP308" s="98"/>
      <c r="AQ308" s="98"/>
      <c r="AR308" s="98"/>
      <c r="AS308" s="98"/>
      <c r="AT308" s="98"/>
      <c r="AU308" s="98"/>
      <c r="AV308" s="98"/>
      <c r="AW308" s="98"/>
      <c r="AX308" s="98"/>
      <c r="AY308" s="98"/>
      <c r="AZ308" s="98"/>
    </row>
    <row r="309" spans="1:52" x14ac:dyDescent="0.2">
      <c r="A309" s="121">
        <f t="shared" si="14"/>
        <v>44495</v>
      </c>
      <c r="B309" s="121" t="str">
        <f t="shared" si="13"/>
        <v/>
      </c>
      <c r="C309" s="103"/>
      <c r="D309" s="103"/>
      <c r="E309" s="103"/>
      <c r="F309" s="103"/>
      <c r="G309" s="103"/>
      <c r="H309" s="103"/>
      <c r="I309" s="99" t="str">
        <f t="shared" si="12"/>
        <v/>
      </c>
      <c r="J309" s="98"/>
      <c r="K309" s="98"/>
      <c r="L309" s="98"/>
      <c r="M309" s="98"/>
      <c r="N309" s="98"/>
      <c r="O309" s="98"/>
      <c r="P309" s="98"/>
      <c r="Q309" s="98"/>
      <c r="R309" s="98"/>
      <c r="S309" s="98"/>
      <c r="T309" s="98"/>
      <c r="U309" s="98"/>
      <c r="V309" s="98"/>
      <c r="W309" s="98"/>
      <c r="X309" s="98"/>
      <c r="Y309" s="98"/>
      <c r="Z309" s="98"/>
      <c r="AA309" s="98"/>
      <c r="AB309" s="98"/>
      <c r="AC309" s="98"/>
      <c r="AD309" s="98"/>
      <c r="AE309" s="98"/>
      <c r="AF309" s="98"/>
      <c r="AG309" s="98"/>
      <c r="AH309" s="98"/>
      <c r="AI309" s="98"/>
      <c r="AJ309" s="98"/>
      <c r="AK309" s="98"/>
      <c r="AL309" s="98"/>
      <c r="AM309" s="98"/>
      <c r="AN309" s="98"/>
      <c r="AO309" s="98"/>
      <c r="AP309" s="98"/>
      <c r="AQ309" s="98"/>
      <c r="AR309" s="98"/>
      <c r="AS309" s="98"/>
      <c r="AT309" s="98"/>
      <c r="AU309" s="98"/>
      <c r="AV309" s="98"/>
      <c r="AW309" s="98"/>
      <c r="AX309" s="98"/>
      <c r="AY309" s="98"/>
      <c r="AZ309" s="98"/>
    </row>
    <row r="310" spans="1:52" x14ac:dyDescent="0.2">
      <c r="A310" s="121">
        <f t="shared" si="14"/>
        <v>44496</v>
      </c>
      <c r="B310" s="121" t="str">
        <f t="shared" si="13"/>
        <v>Mittwoch</v>
      </c>
      <c r="C310" s="103"/>
      <c r="D310" s="103"/>
      <c r="E310" s="103"/>
      <c r="F310" s="103"/>
      <c r="G310" s="103"/>
      <c r="H310" s="103"/>
      <c r="I310" s="99" t="str">
        <f t="shared" si="12"/>
        <v/>
      </c>
      <c r="J310" s="98"/>
      <c r="K310" s="98"/>
      <c r="L310" s="98"/>
      <c r="M310" s="98"/>
      <c r="N310" s="98"/>
      <c r="O310" s="98"/>
      <c r="P310" s="98"/>
      <c r="Q310" s="98"/>
      <c r="R310" s="98"/>
      <c r="S310" s="98"/>
      <c r="T310" s="98"/>
      <c r="U310" s="98"/>
      <c r="V310" s="98"/>
      <c r="W310" s="98"/>
      <c r="X310" s="98"/>
      <c r="Y310" s="98"/>
      <c r="Z310" s="98"/>
      <c r="AA310" s="98"/>
      <c r="AB310" s="98"/>
      <c r="AC310" s="98"/>
      <c r="AD310" s="98"/>
      <c r="AE310" s="98"/>
      <c r="AF310" s="98"/>
      <c r="AG310" s="98"/>
      <c r="AH310" s="98"/>
      <c r="AI310" s="98"/>
      <c r="AJ310" s="98"/>
      <c r="AK310" s="98"/>
      <c r="AL310" s="98"/>
      <c r="AM310" s="98"/>
      <c r="AN310" s="98"/>
      <c r="AO310" s="98"/>
      <c r="AP310" s="98"/>
      <c r="AQ310" s="98"/>
      <c r="AR310" s="98"/>
      <c r="AS310" s="98"/>
      <c r="AT310" s="98"/>
      <c r="AU310" s="98"/>
      <c r="AV310" s="98"/>
      <c r="AW310" s="98"/>
      <c r="AX310" s="98"/>
      <c r="AY310" s="98"/>
      <c r="AZ310" s="98"/>
    </row>
    <row r="311" spans="1:52" x14ac:dyDescent="0.2">
      <c r="A311" s="121">
        <f t="shared" si="14"/>
        <v>44497</v>
      </c>
      <c r="B311" s="121" t="str">
        <f t="shared" si="13"/>
        <v/>
      </c>
      <c r="C311" s="103"/>
      <c r="D311" s="103"/>
      <c r="E311" s="103"/>
      <c r="F311" s="103"/>
      <c r="G311" s="103"/>
      <c r="H311" s="103"/>
      <c r="I311" s="99" t="str">
        <f t="shared" si="12"/>
        <v/>
      </c>
      <c r="J311" s="98"/>
      <c r="K311" s="98"/>
      <c r="L311" s="98"/>
      <c r="M311" s="98"/>
      <c r="N311" s="98"/>
      <c r="O311" s="98"/>
      <c r="P311" s="98"/>
      <c r="Q311" s="98"/>
      <c r="R311" s="98"/>
      <c r="S311" s="98"/>
      <c r="T311" s="98"/>
      <c r="U311" s="98"/>
      <c r="V311" s="98"/>
      <c r="W311" s="98"/>
      <c r="X311" s="98"/>
      <c r="Y311" s="98"/>
      <c r="Z311" s="98"/>
      <c r="AA311" s="98"/>
      <c r="AB311" s="98"/>
      <c r="AC311" s="98"/>
      <c r="AD311" s="98"/>
      <c r="AE311" s="98"/>
      <c r="AF311" s="98"/>
      <c r="AG311" s="98"/>
      <c r="AH311" s="98"/>
      <c r="AI311" s="98"/>
      <c r="AJ311" s="98"/>
      <c r="AK311" s="98"/>
      <c r="AL311" s="98"/>
      <c r="AM311" s="98"/>
      <c r="AN311" s="98"/>
      <c r="AO311" s="98"/>
      <c r="AP311" s="98"/>
      <c r="AQ311" s="98"/>
      <c r="AR311" s="98"/>
      <c r="AS311" s="98"/>
      <c r="AT311" s="98"/>
      <c r="AU311" s="98"/>
      <c r="AV311" s="98"/>
      <c r="AW311" s="98"/>
      <c r="AX311" s="98"/>
      <c r="AY311" s="98"/>
      <c r="AZ311" s="98"/>
    </row>
    <row r="312" spans="1:52" x14ac:dyDescent="0.2">
      <c r="A312" s="121">
        <f t="shared" si="14"/>
        <v>44498</v>
      </c>
      <c r="B312" s="121" t="str">
        <f t="shared" si="13"/>
        <v/>
      </c>
      <c r="C312" s="103"/>
      <c r="D312" s="103"/>
      <c r="E312" s="103"/>
      <c r="F312" s="103"/>
      <c r="G312" s="103"/>
      <c r="H312" s="103"/>
      <c r="I312" s="99" t="str">
        <f t="shared" si="12"/>
        <v/>
      </c>
      <c r="J312" s="98"/>
      <c r="K312" s="98"/>
      <c r="L312" s="98"/>
      <c r="M312" s="98"/>
      <c r="N312" s="98"/>
      <c r="O312" s="98"/>
      <c r="P312" s="98"/>
      <c r="Q312" s="98"/>
      <c r="R312" s="98"/>
      <c r="S312" s="98"/>
      <c r="T312" s="98"/>
      <c r="U312" s="98"/>
      <c r="V312" s="98"/>
      <c r="W312" s="98"/>
      <c r="X312" s="98"/>
      <c r="Y312" s="98"/>
      <c r="Z312" s="98"/>
      <c r="AA312" s="98"/>
      <c r="AB312" s="98"/>
      <c r="AC312" s="98"/>
      <c r="AD312" s="98"/>
      <c r="AE312" s="98"/>
      <c r="AF312" s="98"/>
      <c r="AG312" s="98"/>
      <c r="AH312" s="98"/>
      <c r="AI312" s="98"/>
      <c r="AJ312" s="98"/>
      <c r="AK312" s="98"/>
      <c r="AL312" s="98"/>
      <c r="AM312" s="98"/>
      <c r="AN312" s="98"/>
      <c r="AO312" s="98"/>
      <c r="AP312" s="98"/>
      <c r="AQ312" s="98"/>
      <c r="AR312" s="98"/>
      <c r="AS312" s="98"/>
      <c r="AT312" s="98"/>
      <c r="AU312" s="98"/>
      <c r="AV312" s="98"/>
      <c r="AW312" s="98"/>
      <c r="AX312" s="98"/>
      <c r="AY312" s="98"/>
      <c r="AZ312" s="98"/>
    </row>
    <row r="313" spans="1:52" x14ac:dyDescent="0.2">
      <c r="A313" s="121">
        <f t="shared" si="14"/>
        <v>44499</v>
      </c>
      <c r="B313" s="121" t="str">
        <f t="shared" si="13"/>
        <v/>
      </c>
      <c r="C313" s="103"/>
      <c r="D313" s="103"/>
      <c r="E313" s="103"/>
      <c r="F313" s="103"/>
      <c r="G313" s="103"/>
      <c r="H313" s="103"/>
      <c r="I313" s="99" t="str">
        <f t="shared" si="12"/>
        <v/>
      </c>
      <c r="J313" s="98"/>
      <c r="K313" s="98"/>
      <c r="L313" s="98"/>
      <c r="M313" s="98"/>
      <c r="N313" s="98"/>
      <c r="O313" s="98"/>
      <c r="P313" s="98"/>
      <c r="Q313" s="98"/>
      <c r="R313" s="98"/>
      <c r="S313" s="98"/>
      <c r="T313" s="98"/>
      <c r="U313" s="98"/>
      <c r="V313" s="98"/>
      <c r="W313" s="98"/>
      <c r="X313" s="98"/>
      <c r="Y313" s="98"/>
      <c r="Z313" s="98"/>
      <c r="AA313" s="98"/>
      <c r="AB313" s="98"/>
      <c r="AC313" s="98"/>
      <c r="AD313" s="98"/>
      <c r="AE313" s="98"/>
      <c r="AF313" s="98"/>
      <c r="AG313" s="98"/>
      <c r="AH313" s="98"/>
      <c r="AI313" s="98"/>
      <c r="AJ313" s="98"/>
      <c r="AK313" s="98"/>
      <c r="AL313" s="98"/>
      <c r="AM313" s="98"/>
      <c r="AN313" s="98"/>
      <c r="AO313" s="98"/>
      <c r="AP313" s="98"/>
      <c r="AQ313" s="98"/>
      <c r="AR313" s="98"/>
      <c r="AS313" s="98"/>
      <c r="AT313" s="98"/>
      <c r="AU313" s="98"/>
      <c r="AV313" s="98"/>
      <c r="AW313" s="98"/>
      <c r="AX313" s="98"/>
      <c r="AY313" s="98"/>
      <c r="AZ313" s="98"/>
    </row>
    <row r="314" spans="1:52" x14ac:dyDescent="0.2">
      <c r="A314" s="121">
        <f t="shared" si="14"/>
        <v>44500</v>
      </c>
      <c r="B314" s="121" t="str">
        <f t="shared" si="13"/>
        <v/>
      </c>
      <c r="C314" s="103"/>
      <c r="D314" s="103"/>
      <c r="E314" s="103"/>
      <c r="F314" s="103"/>
      <c r="G314" s="103"/>
      <c r="H314" s="103"/>
      <c r="I314" s="99" t="str">
        <f t="shared" si="12"/>
        <v/>
      </c>
      <c r="J314" s="98"/>
      <c r="K314" s="98"/>
      <c r="L314" s="98"/>
      <c r="M314" s="98"/>
      <c r="N314" s="98"/>
      <c r="O314" s="98"/>
      <c r="P314" s="98"/>
      <c r="Q314" s="98"/>
      <c r="R314" s="98"/>
      <c r="S314" s="98"/>
      <c r="T314" s="98"/>
      <c r="U314" s="98"/>
      <c r="V314" s="98"/>
      <c r="W314" s="98"/>
      <c r="X314" s="98"/>
      <c r="Y314" s="98"/>
      <c r="Z314" s="98"/>
      <c r="AA314" s="98"/>
      <c r="AB314" s="98"/>
      <c r="AC314" s="98"/>
      <c r="AD314" s="98"/>
      <c r="AE314" s="98"/>
      <c r="AF314" s="98"/>
      <c r="AG314" s="98"/>
      <c r="AH314" s="98"/>
      <c r="AI314" s="98"/>
      <c r="AJ314" s="98"/>
      <c r="AK314" s="98"/>
      <c r="AL314" s="98"/>
      <c r="AM314" s="98"/>
      <c r="AN314" s="98"/>
      <c r="AO314" s="98"/>
      <c r="AP314" s="98"/>
      <c r="AQ314" s="98"/>
      <c r="AR314" s="98"/>
      <c r="AS314" s="98"/>
      <c r="AT314" s="98"/>
      <c r="AU314" s="98"/>
      <c r="AV314" s="98"/>
      <c r="AW314" s="98"/>
      <c r="AX314" s="98"/>
      <c r="AY314" s="98"/>
      <c r="AZ314" s="98"/>
    </row>
    <row r="315" spans="1:52" x14ac:dyDescent="0.2">
      <c r="A315" s="121">
        <f t="shared" si="14"/>
        <v>44501</v>
      </c>
      <c r="B315" s="121" t="str">
        <f t="shared" si="13"/>
        <v/>
      </c>
      <c r="C315" s="103"/>
      <c r="D315" s="103"/>
      <c r="E315" s="103"/>
      <c r="F315" s="103"/>
      <c r="G315" s="103"/>
      <c r="H315" s="103"/>
      <c r="I315" s="99" t="str">
        <f t="shared" si="12"/>
        <v/>
      </c>
      <c r="J315" s="98"/>
      <c r="K315" s="98"/>
      <c r="L315" s="98"/>
      <c r="M315" s="98"/>
      <c r="N315" s="98"/>
      <c r="O315" s="98"/>
      <c r="P315" s="98"/>
      <c r="Q315" s="98"/>
      <c r="R315" s="98"/>
      <c r="S315" s="98"/>
      <c r="T315" s="98"/>
      <c r="U315" s="98"/>
      <c r="V315" s="98"/>
      <c r="W315" s="98"/>
      <c r="X315" s="98"/>
      <c r="Y315" s="98"/>
      <c r="Z315" s="98"/>
      <c r="AA315" s="98"/>
      <c r="AB315" s="98"/>
      <c r="AC315" s="98"/>
      <c r="AD315" s="98"/>
      <c r="AE315" s="98"/>
      <c r="AF315" s="98"/>
      <c r="AG315" s="98"/>
      <c r="AH315" s="98"/>
      <c r="AI315" s="98"/>
      <c r="AJ315" s="98"/>
      <c r="AK315" s="98"/>
      <c r="AL315" s="98"/>
      <c r="AM315" s="98"/>
      <c r="AN315" s="98"/>
      <c r="AO315" s="98"/>
      <c r="AP315" s="98"/>
      <c r="AQ315" s="98"/>
      <c r="AR315" s="98"/>
      <c r="AS315" s="98"/>
      <c r="AT315" s="98"/>
      <c r="AU315" s="98"/>
      <c r="AV315" s="98"/>
      <c r="AW315" s="98"/>
      <c r="AX315" s="98"/>
      <c r="AY315" s="98"/>
      <c r="AZ315" s="98"/>
    </row>
    <row r="316" spans="1:52" x14ac:dyDescent="0.2">
      <c r="A316" s="121">
        <f t="shared" si="14"/>
        <v>44502</v>
      </c>
      <c r="B316" s="121" t="str">
        <f t="shared" si="13"/>
        <v/>
      </c>
      <c r="C316" s="103"/>
      <c r="D316" s="103"/>
      <c r="E316" s="103"/>
      <c r="F316" s="103"/>
      <c r="G316" s="103"/>
      <c r="H316" s="103"/>
      <c r="I316" s="99" t="str">
        <f t="shared" si="12"/>
        <v/>
      </c>
      <c r="J316" s="98"/>
      <c r="K316" s="98"/>
      <c r="L316" s="98"/>
      <c r="M316" s="98"/>
      <c r="N316" s="98"/>
      <c r="O316" s="98"/>
      <c r="P316" s="98"/>
      <c r="Q316" s="98"/>
      <c r="R316" s="98"/>
      <c r="S316" s="98"/>
      <c r="T316" s="98"/>
      <c r="U316" s="98"/>
      <c r="V316" s="98"/>
      <c r="W316" s="98"/>
      <c r="X316" s="98"/>
      <c r="Y316" s="98"/>
      <c r="Z316" s="98"/>
      <c r="AA316" s="98"/>
      <c r="AB316" s="98"/>
      <c r="AC316" s="98"/>
      <c r="AD316" s="98"/>
      <c r="AE316" s="98"/>
      <c r="AF316" s="98"/>
      <c r="AG316" s="98"/>
      <c r="AH316" s="98"/>
      <c r="AI316" s="98"/>
      <c r="AJ316" s="98"/>
      <c r="AK316" s="98"/>
      <c r="AL316" s="98"/>
      <c r="AM316" s="98"/>
      <c r="AN316" s="98"/>
      <c r="AO316" s="98"/>
      <c r="AP316" s="98"/>
      <c r="AQ316" s="98"/>
      <c r="AR316" s="98"/>
      <c r="AS316" s="98"/>
      <c r="AT316" s="98"/>
      <c r="AU316" s="98"/>
      <c r="AV316" s="98"/>
      <c r="AW316" s="98"/>
      <c r="AX316" s="98"/>
      <c r="AY316" s="98"/>
      <c r="AZ316" s="98"/>
    </row>
    <row r="317" spans="1:52" x14ac:dyDescent="0.2">
      <c r="A317" s="121">
        <f t="shared" si="14"/>
        <v>44503</v>
      </c>
      <c r="B317" s="121" t="str">
        <f t="shared" si="13"/>
        <v>Mittwoch</v>
      </c>
      <c r="C317" s="103"/>
      <c r="D317" s="103"/>
      <c r="E317" s="103"/>
      <c r="F317" s="103"/>
      <c r="G317" s="103"/>
      <c r="H317" s="103"/>
      <c r="I317" s="99" t="str">
        <f t="shared" si="12"/>
        <v/>
      </c>
      <c r="J317" s="98"/>
      <c r="K317" s="98"/>
      <c r="L317" s="98"/>
      <c r="M317" s="98"/>
      <c r="N317" s="98"/>
      <c r="O317" s="98"/>
      <c r="P317" s="98"/>
      <c r="Q317" s="98"/>
      <c r="R317" s="98"/>
      <c r="S317" s="98"/>
      <c r="T317" s="98"/>
      <c r="U317" s="98"/>
      <c r="V317" s="98"/>
      <c r="W317" s="98"/>
      <c r="X317" s="98"/>
      <c r="Y317" s="98"/>
      <c r="Z317" s="98"/>
      <c r="AA317" s="98"/>
      <c r="AB317" s="98"/>
      <c r="AC317" s="98"/>
      <c r="AD317" s="98"/>
      <c r="AE317" s="98"/>
      <c r="AF317" s="98"/>
      <c r="AG317" s="98"/>
      <c r="AH317" s="98"/>
      <c r="AI317" s="98"/>
      <c r="AJ317" s="98"/>
      <c r="AK317" s="98"/>
      <c r="AL317" s="98"/>
      <c r="AM317" s="98"/>
      <c r="AN317" s="98"/>
      <c r="AO317" s="98"/>
      <c r="AP317" s="98"/>
      <c r="AQ317" s="98"/>
      <c r="AR317" s="98"/>
      <c r="AS317" s="98"/>
      <c r="AT317" s="98"/>
      <c r="AU317" s="98"/>
      <c r="AV317" s="98"/>
      <c r="AW317" s="98"/>
      <c r="AX317" s="98"/>
      <c r="AY317" s="98"/>
      <c r="AZ317" s="98"/>
    </row>
    <row r="318" spans="1:52" x14ac:dyDescent="0.2">
      <c r="A318" s="121">
        <f t="shared" si="14"/>
        <v>44504</v>
      </c>
      <c r="B318" s="121" t="str">
        <f t="shared" si="13"/>
        <v/>
      </c>
      <c r="C318" s="103"/>
      <c r="D318" s="103"/>
      <c r="E318" s="103"/>
      <c r="F318" s="103"/>
      <c r="G318" s="103"/>
      <c r="H318" s="103"/>
      <c r="I318" s="99" t="str">
        <f t="shared" si="12"/>
        <v/>
      </c>
      <c r="J318" s="98"/>
      <c r="K318" s="98"/>
      <c r="L318" s="98"/>
      <c r="M318" s="98"/>
      <c r="N318" s="98"/>
      <c r="O318" s="98"/>
      <c r="P318" s="98"/>
      <c r="Q318" s="98"/>
      <c r="R318" s="98"/>
      <c r="S318" s="98"/>
      <c r="T318" s="98"/>
      <c r="U318" s="98"/>
      <c r="V318" s="98"/>
      <c r="W318" s="98"/>
      <c r="X318" s="98"/>
      <c r="Y318" s="98"/>
      <c r="Z318" s="98"/>
      <c r="AA318" s="98"/>
      <c r="AB318" s="98"/>
      <c r="AC318" s="98"/>
      <c r="AD318" s="98"/>
      <c r="AE318" s="98"/>
      <c r="AF318" s="98"/>
      <c r="AG318" s="98"/>
      <c r="AH318" s="98"/>
      <c r="AI318" s="98"/>
      <c r="AJ318" s="98"/>
      <c r="AK318" s="98"/>
      <c r="AL318" s="98"/>
      <c r="AM318" s="98"/>
      <c r="AN318" s="98"/>
      <c r="AO318" s="98"/>
      <c r="AP318" s="98"/>
      <c r="AQ318" s="98"/>
      <c r="AR318" s="98"/>
      <c r="AS318" s="98"/>
      <c r="AT318" s="98"/>
      <c r="AU318" s="98"/>
      <c r="AV318" s="98"/>
      <c r="AW318" s="98"/>
      <c r="AX318" s="98"/>
      <c r="AY318" s="98"/>
      <c r="AZ318" s="98"/>
    </row>
    <row r="319" spans="1:52" x14ac:dyDescent="0.2">
      <c r="A319" s="121">
        <f t="shared" si="14"/>
        <v>44505</v>
      </c>
      <c r="B319" s="121" t="str">
        <f t="shared" si="13"/>
        <v/>
      </c>
      <c r="C319" s="103"/>
      <c r="D319" s="103"/>
      <c r="E319" s="103"/>
      <c r="F319" s="103"/>
      <c r="G319" s="103"/>
      <c r="H319" s="103"/>
      <c r="I319" s="99" t="str">
        <f t="shared" si="12"/>
        <v/>
      </c>
      <c r="J319" s="98"/>
      <c r="K319" s="98"/>
      <c r="L319" s="98"/>
      <c r="M319" s="98"/>
      <c r="N319" s="98"/>
      <c r="O319" s="98"/>
      <c r="P319" s="98"/>
      <c r="Q319" s="98"/>
      <c r="R319" s="98"/>
      <c r="S319" s="98"/>
      <c r="T319" s="98"/>
      <c r="U319" s="98"/>
      <c r="V319" s="98"/>
      <c r="W319" s="98"/>
      <c r="X319" s="98"/>
      <c r="Y319" s="98"/>
      <c r="Z319" s="98"/>
      <c r="AA319" s="98"/>
      <c r="AB319" s="98"/>
      <c r="AC319" s="98"/>
      <c r="AD319" s="98"/>
      <c r="AE319" s="98"/>
      <c r="AF319" s="98"/>
      <c r="AG319" s="98"/>
      <c r="AH319" s="98"/>
      <c r="AI319" s="98"/>
      <c r="AJ319" s="98"/>
      <c r="AK319" s="98"/>
      <c r="AL319" s="98"/>
      <c r="AM319" s="98"/>
      <c r="AN319" s="98"/>
      <c r="AO319" s="98"/>
      <c r="AP319" s="98"/>
      <c r="AQ319" s="98"/>
      <c r="AR319" s="98"/>
      <c r="AS319" s="98"/>
      <c r="AT319" s="98"/>
      <c r="AU319" s="98"/>
      <c r="AV319" s="98"/>
      <c r="AW319" s="98"/>
      <c r="AX319" s="98"/>
      <c r="AY319" s="98"/>
      <c r="AZ319" s="98"/>
    </row>
    <row r="320" spans="1:52" x14ac:dyDescent="0.2">
      <c r="A320" s="121">
        <f t="shared" si="14"/>
        <v>44506</v>
      </c>
      <c r="B320" s="121" t="str">
        <f t="shared" si="13"/>
        <v/>
      </c>
      <c r="C320" s="103"/>
      <c r="D320" s="103"/>
      <c r="E320" s="103"/>
      <c r="F320" s="103"/>
      <c r="G320" s="103"/>
      <c r="H320" s="103"/>
      <c r="I320" s="99" t="str">
        <f t="shared" si="12"/>
        <v/>
      </c>
      <c r="J320" s="98"/>
      <c r="K320" s="98"/>
      <c r="L320" s="98"/>
      <c r="M320" s="98"/>
      <c r="N320" s="98"/>
      <c r="O320" s="98"/>
      <c r="P320" s="98"/>
      <c r="Q320" s="98"/>
      <c r="R320" s="98"/>
      <c r="S320" s="98"/>
      <c r="T320" s="98"/>
      <c r="U320" s="98"/>
      <c r="V320" s="98"/>
      <c r="W320" s="98"/>
      <c r="X320" s="98"/>
      <c r="Y320" s="98"/>
      <c r="Z320" s="98"/>
      <c r="AA320" s="98"/>
      <c r="AB320" s="98"/>
      <c r="AC320" s="98"/>
      <c r="AD320" s="98"/>
      <c r="AE320" s="98"/>
      <c r="AF320" s="98"/>
      <c r="AG320" s="98"/>
      <c r="AH320" s="98"/>
      <c r="AI320" s="98"/>
      <c r="AJ320" s="98"/>
      <c r="AK320" s="98"/>
      <c r="AL320" s="98"/>
      <c r="AM320" s="98"/>
      <c r="AN320" s="98"/>
      <c r="AO320" s="98"/>
      <c r="AP320" s="98"/>
      <c r="AQ320" s="98"/>
      <c r="AR320" s="98"/>
      <c r="AS320" s="98"/>
      <c r="AT320" s="98"/>
      <c r="AU320" s="98"/>
      <c r="AV320" s="98"/>
      <c r="AW320" s="98"/>
      <c r="AX320" s="98"/>
      <c r="AY320" s="98"/>
      <c r="AZ320" s="98"/>
    </row>
    <row r="321" spans="1:52" x14ac:dyDescent="0.2">
      <c r="A321" s="121">
        <f t="shared" si="14"/>
        <v>44507</v>
      </c>
      <c r="B321" s="121" t="str">
        <f t="shared" si="13"/>
        <v/>
      </c>
      <c r="C321" s="103"/>
      <c r="D321" s="103"/>
      <c r="E321" s="103"/>
      <c r="F321" s="103"/>
      <c r="G321" s="103"/>
      <c r="H321" s="103"/>
      <c r="I321" s="99" t="str">
        <f t="shared" si="12"/>
        <v/>
      </c>
      <c r="J321" s="98"/>
      <c r="K321" s="98"/>
      <c r="L321" s="98"/>
      <c r="M321" s="98"/>
      <c r="N321" s="98"/>
      <c r="O321" s="98"/>
      <c r="P321" s="98"/>
      <c r="Q321" s="98"/>
      <c r="R321" s="98"/>
      <c r="S321" s="98"/>
      <c r="T321" s="98"/>
      <c r="U321" s="98"/>
      <c r="V321" s="98"/>
      <c r="W321" s="98"/>
      <c r="X321" s="98"/>
      <c r="Y321" s="98"/>
      <c r="Z321" s="98"/>
      <c r="AA321" s="98"/>
      <c r="AB321" s="98"/>
      <c r="AC321" s="98"/>
      <c r="AD321" s="98"/>
      <c r="AE321" s="98"/>
      <c r="AF321" s="98"/>
      <c r="AG321" s="98"/>
      <c r="AH321" s="98"/>
      <c r="AI321" s="98"/>
      <c r="AJ321" s="98"/>
      <c r="AK321" s="98"/>
      <c r="AL321" s="98"/>
      <c r="AM321" s="98"/>
      <c r="AN321" s="98"/>
      <c r="AO321" s="98"/>
      <c r="AP321" s="98"/>
      <c r="AQ321" s="98"/>
      <c r="AR321" s="98"/>
      <c r="AS321" s="98"/>
      <c r="AT321" s="98"/>
      <c r="AU321" s="98"/>
      <c r="AV321" s="98"/>
      <c r="AW321" s="98"/>
      <c r="AX321" s="98"/>
      <c r="AY321" s="98"/>
      <c r="AZ321" s="98"/>
    </row>
    <row r="322" spans="1:52" x14ac:dyDescent="0.2">
      <c r="A322" s="121">
        <f t="shared" si="14"/>
        <v>44508</v>
      </c>
      <c r="B322" s="121" t="str">
        <f t="shared" si="13"/>
        <v/>
      </c>
      <c r="C322" s="103"/>
      <c r="D322" s="103"/>
      <c r="E322" s="103"/>
      <c r="F322" s="103"/>
      <c r="G322" s="103"/>
      <c r="H322" s="103"/>
      <c r="I322" s="99" t="str">
        <f t="shared" si="12"/>
        <v/>
      </c>
      <c r="J322" s="98"/>
      <c r="K322" s="98"/>
      <c r="L322" s="98"/>
      <c r="M322" s="98"/>
      <c r="N322" s="98"/>
      <c r="O322" s="98"/>
      <c r="P322" s="98"/>
      <c r="Q322" s="98"/>
      <c r="R322" s="98"/>
      <c r="S322" s="98"/>
      <c r="T322" s="98"/>
      <c r="U322" s="98"/>
      <c r="V322" s="98"/>
      <c r="W322" s="98"/>
      <c r="X322" s="98"/>
      <c r="Y322" s="98"/>
      <c r="Z322" s="98"/>
      <c r="AA322" s="98"/>
      <c r="AB322" s="98"/>
      <c r="AC322" s="98"/>
      <c r="AD322" s="98"/>
      <c r="AE322" s="98"/>
      <c r="AF322" s="98"/>
      <c r="AG322" s="98"/>
      <c r="AH322" s="98"/>
      <c r="AI322" s="98"/>
      <c r="AJ322" s="98"/>
      <c r="AK322" s="98"/>
      <c r="AL322" s="98"/>
      <c r="AM322" s="98"/>
      <c r="AN322" s="98"/>
      <c r="AO322" s="98"/>
      <c r="AP322" s="98"/>
      <c r="AQ322" s="98"/>
      <c r="AR322" s="98"/>
      <c r="AS322" s="98"/>
      <c r="AT322" s="98"/>
      <c r="AU322" s="98"/>
      <c r="AV322" s="98"/>
      <c r="AW322" s="98"/>
      <c r="AX322" s="98"/>
      <c r="AY322" s="98"/>
      <c r="AZ322" s="98"/>
    </row>
    <row r="323" spans="1:52" x14ac:dyDescent="0.2">
      <c r="A323" s="121">
        <f t="shared" si="14"/>
        <v>44509</v>
      </c>
      <c r="B323" s="121" t="str">
        <f t="shared" si="13"/>
        <v/>
      </c>
      <c r="C323" s="103"/>
      <c r="D323" s="103"/>
      <c r="E323" s="103"/>
      <c r="F323" s="103"/>
      <c r="G323" s="103"/>
      <c r="H323" s="103"/>
      <c r="I323" s="99" t="str">
        <f t="shared" si="12"/>
        <v/>
      </c>
      <c r="J323" s="98"/>
      <c r="K323" s="98"/>
      <c r="L323" s="98"/>
      <c r="M323" s="98"/>
      <c r="N323" s="98"/>
      <c r="O323" s="98"/>
      <c r="P323" s="98"/>
      <c r="Q323" s="98"/>
      <c r="R323" s="98"/>
      <c r="S323" s="98"/>
      <c r="T323" s="98"/>
      <c r="U323" s="98"/>
      <c r="V323" s="98"/>
      <c r="W323" s="98"/>
      <c r="X323" s="98"/>
      <c r="Y323" s="98"/>
      <c r="Z323" s="98"/>
      <c r="AA323" s="98"/>
      <c r="AB323" s="98"/>
      <c r="AC323" s="98"/>
      <c r="AD323" s="98"/>
      <c r="AE323" s="98"/>
      <c r="AF323" s="98"/>
      <c r="AG323" s="98"/>
      <c r="AH323" s="98"/>
      <c r="AI323" s="98"/>
      <c r="AJ323" s="98"/>
      <c r="AK323" s="98"/>
      <c r="AL323" s="98"/>
      <c r="AM323" s="98"/>
      <c r="AN323" s="98"/>
      <c r="AO323" s="98"/>
      <c r="AP323" s="98"/>
      <c r="AQ323" s="98"/>
      <c r="AR323" s="98"/>
      <c r="AS323" s="98"/>
      <c r="AT323" s="98"/>
      <c r="AU323" s="98"/>
      <c r="AV323" s="98"/>
      <c r="AW323" s="98"/>
      <c r="AX323" s="98"/>
      <c r="AY323" s="98"/>
      <c r="AZ323" s="98"/>
    </row>
    <row r="324" spans="1:52" x14ac:dyDescent="0.2">
      <c r="A324" s="121">
        <f t="shared" si="14"/>
        <v>44510</v>
      </c>
      <c r="B324" s="121" t="str">
        <f t="shared" si="13"/>
        <v>Mittwoch</v>
      </c>
      <c r="C324" s="103"/>
      <c r="D324" s="103"/>
      <c r="E324" s="103"/>
      <c r="F324" s="103"/>
      <c r="G324" s="103"/>
      <c r="H324" s="103"/>
      <c r="I324" s="99" t="str">
        <f t="shared" si="12"/>
        <v/>
      </c>
      <c r="J324" s="98"/>
      <c r="K324" s="98"/>
      <c r="L324" s="98"/>
      <c r="M324" s="98"/>
      <c r="N324" s="98"/>
      <c r="O324" s="98"/>
      <c r="P324" s="98"/>
      <c r="Q324" s="98"/>
      <c r="R324" s="98"/>
      <c r="S324" s="98"/>
      <c r="T324" s="98"/>
      <c r="U324" s="98"/>
      <c r="V324" s="98"/>
      <c r="W324" s="98"/>
      <c r="X324" s="98"/>
      <c r="Y324" s="98"/>
      <c r="Z324" s="98"/>
      <c r="AA324" s="98"/>
      <c r="AB324" s="98"/>
      <c r="AC324" s="98"/>
      <c r="AD324" s="98"/>
      <c r="AE324" s="98"/>
      <c r="AF324" s="98"/>
      <c r="AG324" s="98"/>
      <c r="AH324" s="98"/>
      <c r="AI324" s="98"/>
      <c r="AJ324" s="98"/>
      <c r="AK324" s="98"/>
      <c r="AL324" s="98"/>
      <c r="AM324" s="98"/>
      <c r="AN324" s="98"/>
      <c r="AO324" s="98"/>
      <c r="AP324" s="98"/>
      <c r="AQ324" s="98"/>
      <c r="AR324" s="98"/>
      <c r="AS324" s="98"/>
      <c r="AT324" s="98"/>
      <c r="AU324" s="98"/>
      <c r="AV324" s="98"/>
      <c r="AW324" s="98"/>
      <c r="AX324" s="98"/>
      <c r="AY324" s="98"/>
      <c r="AZ324" s="98"/>
    </row>
    <row r="325" spans="1:52" x14ac:dyDescent="0.2">
      <c r="A325" s="121">
        <f t="shared" si="14"/>
        <v>44511</v>
      </c>
      <c r="B325" s="121" t="str">
        <f t="shared" si="13"/>
        <v/>
      </c>
      <c r="C325" s="103"/>
      <c r="D325" s="103"/>
      <c r="E325" s="103"/>
      <c r="F325" s="103"/>
      <c r="G325" s="103"/>
      <c r="H325" s="103"/>
      <c r="I325" s="99" t="str">
        <f t="shared" si="12"/>
        <v/>
      </c>
      <c r="J325" s="98"/>
      <c r="K325" s="98"/>
      <c r="L325" s="98"/>
      <c r="M325" s="98"/>
      <c r="N325" s="98"/>
      <c r="O325" s="98"/>
      <c r="P325" s="98"/>
      <c r="Q325" s="98"/>
      <c r="R325" s="98"/>
      <c r="S325" s="98"/>
      <c r="T325" s="98"/>
      <c r="U325" s="98"/>
      <c r="V325" s="98"/>
      <c r="W325" s="98"/>
      <c r="X325" s="98"/>
      <c r="Y325" s="98"/>
      <c r="Z325" s="98"/>
      <c r="AA325" s="98"/>
      <c r="AB325" s="98"/>
      <c r="AC325" s="98"/>
      <c r="AD325" s="98"/>
      <c r="AE325" s="98"/>
      <c r="AF325" s="98"/>
      <c r="AG325" s="98"/>
      <c r="AH325" s="98"/>
      <c r="AI325" s="98"/>
      <c r="AJ325" s="98"/>
      <c r="AK325" s="98"/>
      <c r="AL325" s="98"/>
      <c r="AM325" s="98"/>
      <c r="AN325" s="98"/>
      <c r="AO325" s="98"/>
      <c r="AP325" s="98"/>
      <c r="AQ325" s="98"/>
      <c r="AR325" s="98"/>
      <c r="AS325" s="98"/>
      <c r="AT325" s="98"/>
      <c r="AU325" s="98"/>
      <c r="AV325" s="98"/>
      <c r="AW325" s="98"/>
      <c r="AX325" s="98"/>
      <c r="AY325" s="98"/>
      <c r="AZ325" s="98"/>
    </row>
    <row r="326" spans="1:52" x14ac:dyDescent="0.2">
      <c r="A326" s="121">
        <f t="shared" si="14"/>
        <v>44512</v>
      </c>
      <c r="B326" s="121" t="str">
        <f t="shared" si="13"/>
        <v/>
      </c>
      <c r="C326" s="103"/>
      <c r="D326" s="103"/>
      <c r="E326" s="103"/>
      <c r="F326" s="103"/>
      <c r="G326" s="103"/>
      <c r="H326" s="103"/>
      <c r="I326" s="99" t="str">
        <f t="shared" si="12"/>
        <v/>
      </c>
      <c r="J326" s="98"/>
      <c r="K326" s="98"/>
      <c r="L326" s="98"/>
      <c r="M326" s="98"/>
      <c r="N326" s="98"/>
      <c r="O326" s="98"/>
      <c r="P326" s="98"/>
      <c r="Q326" s="98"/>
      <c r="R326" s="98"/>
      <c r="S326" s="98"/>
      <c r="T326" s="98"/>
      <c r="U326" s="98"/>
      <c r="V326" s="98"/>
      <c r="W326" s="98"/>
      <c r="X326" s="98"/>
      <c r="Y326" s="98"/>
      <c r="Z326" s="98"/>
      <c r="AA326" s="98"/>
      <c r="AB326" s="98"/>
      <c r="AC326" s="98"/>
      <c r="AD326" s="98"/>
      <c r="AE326" s="98"/>
      <c r="AF326" s="98"/>
      <c r="AG326" s="98"/>
      <c r="AH326" s="98"/>
      <c r="AI326" s="98"/>
      <c r="AJ326" s="98"/>
      <c r="AK326" s="98"/>
      <c r="AL326" s="98"/>
      <c r="AM326" s="98"/>
      <c r="AN326" s="98"/>
      <c r="AO326" s="98"/>
      <c r="AP326" s="98"/>
      <c r="AQ326" s="98"/>
      <c r="AR326" s="98"/>
      <c r="AS326" s="98"/>
      <c r="AT326" s="98"/>
      <c r="AU326" s="98"/>
      <c r="AV326" s="98"/>
      <c r="AW326" s="98"/>
      <c r="AX326" s="98"/>
      <c r="AY326" s="98"/>
      <c r="AZ326" s="98"/>
    </row>
    <row r="327" spans="1:52" x14ac:dyDescent="0.2">
      <c r="A327" s="121">
        <f t="shared" si="14"/>
        <v>44513</v>
      </c>
      <c r="B327" s="121" t="str">
        <f t="shared" si="13"/>
        <v/>
      </c>
      <c r="C327" s="103"/>
      <c r="D327" s="103"/>
      <c r="E327" s="103"/>
      <c r="F327" s="103"/>
      <c r="G327" s="103"/>
      <c r="H327" s="103"/>
      <c r="I327" s="99" t="str">
        <f t="shared" si="12"/>
        <v/>
      </c>
      <c r="J327" s="98"/>
      <c r="K327" s="98"/>
      <c r="L327" s="98"/>
      <c r="M327" s="98"/>
      <c r="N327" s="98"/>
      <c r="O327" s="98"/>
      <c r="P327" s="98"/>
      <c r="Q327" s="98"/>
      <c r="R327" s="98"/>
      <c r="S327" s="98"/>
      <c r="T327" s="98"/>
      <c r="U327" s="98"/>
      <c r="V327" s="98"/>
      <c r="W327" s="98"/>
      <c r="X327" s="98"/>
      <c r="Y327" s="98"/>
      <c r="Z327" s="98"/>
      <c r="AA327" s="98"/>
      <c r="AB327" s="98"/>
      <c r="AC327" s="98"/>
      <c r="AD327" s="98"/>
      <c r="AE327" s="98"/>
      <c r="AF327" s="98"/>
      <c r="AG327" s="98"/>
      <c r="AH327" s="98"/>
      <c r="AI327" s="98"/>
      <c r="AJ327" s="98"/>
      <c r="AK327" s="98"/>
      <c r="AL327" s="98"/>
      <c r="AM327" s="98"/>
      <c r="AN327" s="98"/>
      <c r="AO327" s="98"/>
      <c r="AP327" s="98"/>
      <c r="AQ327" s="98"/>
      <c r="AR327" s="98"/>
      <c r="AS327" s="98"/>
      <c r="AT327" s="98"/>
      <c r="AU327" s="98"/>
      <c r="AV327" s="98"/>
      <c r="AW327" s="98"/>
      <c r="AX327" s="98"/>
      <c r="AY327" s="98"/>
      <c r="AZ327" s="98"/>
    </row>
    <row r="328" spans="1:52" x14ac:dyDescent="0.2">
      <c r="A328" s="121">
        <f t="shared" si="14"/>
        <v>44514</v>
      </c>
      <c r="B328" s="121" t="str">
        <f t="shared" si="13"/>
        <v/>
      </c>
      <c r="C328" s="103"/>
      <c r="D328" s="103"/>
      <c r="E328" s="103"/>
      <c r="F328" s="103"/>
      <c r="G328" s="103"/>
      <c r="H328" s="103"/>
      <c r="I328" s="99" t="str">
        <f t="shared" si="12"/>
        <v/>
      </c>
      <c r="J328" s="98"/>
      <c r="K328" s="98"/>
      <c r="L328" s="98"/>
      <c r="M328" s="98"/>
      <c r="N328" s="98"/>
      <c r="O328" s="98"/>
      <c r="P328" s="98"/>
      <c r="Q328" s="98"/>
      <c r="R328" s="98"/>
      <c r="S328" s="98"/>
      <c r="T328" s="98"/>
      <c r="U328" s="98"/>
      <c r="V328" s="98"/>
      <c r="W328" s="98"/>
      <c r="X328" s="98"/>
      <c r="Y328" s="98"/>
      <c r="Z328" s="98"/>
      <c r="AA328" s="98"/>
      <c r="AB328" s="98"/>
      <c r="AC328" s="98"/>
      <c r="AD328" s="98"/>
      <c r="AE328" s="98"/>
      <c r="AF328" s="98"/>
      <c r="AG328" s="98"/>
      <c r="AH328" s="98"/>
      <c r="AI328" s="98"/>
      <c r="AJ328" s="98"/>
      <c r="AK328" s="98"/>
      <c r="AL328" s="98"/>
      <c r="AM328" s="98"/>
      <c r="AN328" s="98"/>
      <c r="AO328" s="98"/>
      <c r="AP328" s="98"/>
      <c r="AQ328" s="98"/>
      <c r="AR328" s="98"/>
      <c r="AS328" s="98"/>
      <c r="AT328" s="98"/>
      <c r="AU328" s="98"/>
      <c r="AV328" s="98"/>
      <c r="AW328" s="98"/>
      <c r="AX328" s="98"/>
      <c r="AY328" s="98"/>
      <c r="AZ328" s="98"/>
    </row>
    <row r="329" spans="1:52" x14ac:dyDescent="0.2">
      <c r="A329" s="121">
        <f t="shared" si="14"/>
        <v>44515</v>
      </c>
      <c r="B329" s="121" t="str">
        <f t="shared" si="13"/>
        <v/>
      </c>
      <c r="C329" s="103"/>
      <c r="D329" s="103"/>
      <c r="E329" s="103"/>
      <c r="F329" s="103"/>
      <c r="G329" s="103"/>
      <c r="H329" s="103"/>
      <c r="I329" s="99" t="str">
        <f t="shared" si="12"/>
        <v/>
      </c>
      <c r="J329" s="98"/>
      <c r="K329" s="98"/>
      <c r="L329" s="98"/>
      <c r="M329" s="98"/>
      <c r="N329" s="98"/>
      <c r="O329" s="98"/>
      <c r="P329" s="98"/>
      <c r="Q329" s="98"/>
      <c r="R329" s="98"/>
      <c r="S329" s="98"/>
      <c r="T329" s="98"/>
      <c r="U329" s="98"/>
      <c r="V329" s="98"/>
      <c r="W329" s="98"/>
      <c r="X329" s="98"/>
      <c r="Y329" s="98"/>
      <c r="Z329" s="98"/>
      <c r="AA329" s="98"/>
      <c r="AB329" s="98"/>
      <c r="AC329" s="98"/>
      <c r="AD329" s="98"/>
      <c r="AE329" s="98"/>
      <c r="AF329" s="98"/>
      <c r="AG329" s="98"/>
      <c r="AH329" s="98"/>
      <c r="AI329" s="98"/>
      <c r="AJ329" s="98"/>
      <c r="AK329" s="98"/>
      <c r="AL329" s="98"/>
      <c r="AM329" s="98"/>
      <c r="AN329" s="98"/>
      <c r="AO329" s="98"/>
      <c r="AP329" s="98"/>
      <c r="AQ329" s="98"/>
      <c r="AR329" s="98"/>
      <c r="AS329" s="98"/>
      <c r="AT329" s="98"/>
      <c r="AU329" s="98"/>
      <c r="AV329" s="98"/>
      <c r="AW329" s="98"/>
      <c r="AX329" s="98"/>
      <c r="AY329" s="98"/>
      <c r="AZ329" s="98"/>
    </row>
    <row r="330" spans="1:52" x14ac:dyDescent="0.2">
      <c r="A330" s="121">
        <f t="shared" si="14"/>
        <v>44516</v>
      </c>
      <c r="B330" s="121" t="str">
        <f t="shared" si="13"/>
        <v/>
      </c>
      <c r="C330" s="103"/>
      <c r="D330" s="103"/>
      <c r="E330" s="103"/>
      <c r="F330" s="103"/>
      <c r="G330" s="103"/>
      <c r="H330" s="103"/>
      <c r="I330" s="99" t="str">
        <f t="shared" si="12"/>
        <v/>
      </c>
      <c r="J330" s="98"/>
      <c r="K330" s="98"/>
      <c r="L330" s="98"/>
      <c r="M330" s="98"/>
      <c r="N330" s="98"/>
      <c r="O330" s="98"/>
      <c r="P330" s="98"/>
      <c r="Q330" s="98"/>
      <c r="R330" s="98"/>
      <c r="S330" s="98"/>
      <c r="T330" s="98"/>
      <c r="U330" s="98"/>
      <c r="V330" s="98"/>
      <c r="W330" s="98"/>
      <c r="X330" s="98"/>
      <c r="Y330" s="98"/>
      <c r="Z330" s="98"/>
      <c r="AA330" s="98"/>
      <c r="AB330" s="98"/>
      <c r="AC330" s="98"/>
      <c r="AD330" s="98"/>
      <c r="AE330" s="98"/>
      <c r="AF330" s="98"/>
      <c r="AG330" s="98"/>
      <c r="AH330" s="98"/>
      <c r="AI330" s="98"/>
      <c r="AJ330" s="98"/>
      <c r="AK330" s="98"/>
      <c r="AL330" s="98"/>
      <c r="AM330" s="98"/>
      <c r="AN330" s="98"/>
      <c r="AO330" s="98"/>
      <c r="AP330" s="98"/>
      <c r="AQ330" s="98"/>
      <c r="AR330" s="98"/>
      <c r="AS330" s="98"/>
      <c r="AT330" s="98"/>
      <c r="AU330" s="98"/>
      <c r="AV330" s="98"/>
      <c r="AW330" s="98"/>
      <c r="AX330" s="98"/>
      <c r="AY330" s="98"/>
      <c r="AZ330" s="98"/>
    </row>
    <row r="331" spans="1:52" x14ac:dyDescent="0.2">
      <c r="A331" s="121">
        <f t="shared" si="14"/>
        <v>44517</v>
      </c>
      <c r="B331" s="121" t="str">
        <f t="shared" si="13"/>
        <v>Mittwoch</v>
      </c>
      <c r="C331" s="103"/>
      <c r="D331" s="103"/>
      <c r="E331" s="103"/>
      <c r="F331" s="103"/>
      <c r="G331" s="103"/>
      <c r="H331" s="103"/>
      <c r="I331" s="99" t="str">
        <f t="shared" ref="I331:I376" si="15">IF(SUM(J331:XFD331)&gt;0,SUM(J331:XFD331),"")</f>
        <v/>
      </c>
      <c r="J331" s="98"/>
      <c r="K331" s="98"/>
      <c r="L331" s="98"/>
      <c r="M331" s="98"/>
      <c r="N331" s="98"/>
      <c r="O331" s="98"/>
      <c r="P331" s="98"/>
      <c r="Q331" s="98"/>
      <c r="R331" s="98"/>
      <c r="S331" s="98"/>
      <c r="T331" s="98"/>
      <c r="U331" s="98"/>
      <c r="V331" s="98"/>
      <c r="W331" s="98"/>
      <c r="X331" s="98"/>
      <c r="Y331" s="98"/>
      <c r="Z331" s="98"/>
      <c r="AA331" s="98"/>
      <c r="AB331" s="98"/>
      <c r="AC331" s="98"/>
      <c r="AD331" s="98"/>
      <c r="AE331" s="98"/>
      <c r="AF331" s="98"/>
      <c r="AG331" s="98"/>
      <c r="AH331" s="98"/>
      <c r="AI331" s="98"/>
      <c r="AJ331" s="98"/>
      <c r="AK331" s="98"/>
      <c r="AL331" s="98"/>
      <c r="AM331" s="98"/>
      <c r="AN331" s="98"/>
      <c r="AO331" s="98"/>
      <c r="AP331" s="98"/>
      <c r="AQ331" s="98"/>
      <c r="AR331" s="98"/>
      <c r="AS331" s="98"/>
      <c r="AT331" s="98"/>
      <c r="AU331" s="98"/>
      <c r="AV331" s="98"/>
      <c r="AW331" s="98"/>
      <c r="AX331" s="98"/>
      <c r="AY331" s="98"/>
      <c r="AZ331" s="98"/>
    </row>
    <row r="332" spans="1:52" x14ac:dyDescent="0.2">
      <c r="A332" s="121">
        <f t="shared" si="14"/>
        <v>44518</v>
      </c>
      <c r="B332" s="121" t="str">
        <f t="shared" ref="B332:B376" si="16">IF(A332="","",IF(WEEKDAY(A332)=4,"Mittwoch",IF(MONTH(A332)&amp;DAY(A332)="1015","Test","")))</f>
        <v/>
      </c>
      <c r="C332" s="103"/>
      <c r="D332" s="103"/>
      <c r="E332" s="103"/>
      <c r="F332" s="103"/>
      <c r="G332" s="103"/>
      <c r="H332" s="103"/>
      <c r="I332" s="99" t="str">
        <f t="shared" si="15"/>
        <v/>
      </c>
      <c r="J332" s="98"/>
      <c r="K332" s="98"/>
      <c r="L332" s="98"/>
      <c r="M332" s="98"/>
      <c r="N332" s="98"/>
      <c r="O332" s="98"/>
      <c r="P332" s="98"/>
      <c r="Q332" s="98"/>
      <c r="R332" s="98"/>
      <c r="S332" s="98"/>
      <c r="T332" s="98"/>
      <c r="U332" s="98"/>
      <c r="V332" s="98"/>
      <c r="W332" s="98"/>
      <c r="X332" s="98"/>
      <c r="Y332" s="98"/>
      <c r="Z332" s="98"/>
      <c r="AA332" s="98"/>
      <c r="AB332" s="98"/>
      <c r="AC332" s="98"/>
      <c r="AD332" s="98"/>
      <c r="AE332" s="98"/>
      <c r="AF332" s="98"/>
      <c r="AG332" s="98"/>
      <c r="AH332" s="98"/>
      <c r="AI332" s="98"/>
      <c r="AJ332" s="98"/>
      <c r="AK332" s="98"/>
      <c r="AL332" s="98"/>
      <c r="AM332" s="98"/>
      <c r="AN332" s="98"/>
      <c r="AO332" s="98"/>
      <c r="AP332" s="98"/>
      <c r="AQ332" s="98"/>
      <c r="AR332" s="98"/>
      <c r="AS332" s="98"/>
      <c r="AT332" s="98"/>
      <c r="AU332" s="98"/>
      <c r="AV332" s="98"/>
      <c r="AW332" s="98"/>
      <c r="AX332" s="98"/>
      <c r="AY332" s="98"/>
      <c r="AZ332" s="98"/>
    </row>
    <row r="333" spans="1:52" x14ac:dyDescent="0.2">
      <c r="A333" s="121">
        <f t="shared" ref="A333:A375" si="17">A332+1</f>
        <v>44519</v>
      </c>
      <c r="B333" s="121" t="str">
        <f t="shared" si="16"/>
        <v/>
      </c>
      <c r="C333" s="103"/>
      <c r="D333" s="103"/>
      <c r="E333" s="103"/>
      <c r="F333" s="103"/>
      <c r="G333" s="103"/>
      <c r="H333" s="103"/>
      <c r="I333" s="99" t="str">
        <f t="shared" si="15"/>
        <v/>
      </c>
      <c r="J333" s="98"/>
      <c r="K333" s="98"/>
      <c r="L333" s="98"/>
      <c r="M333" s="98"/>
      <c r="N333" s="98"/>
      <c r="O333" s="98"/>
      <c r="P333" s="98"/>
      <c r="Q333" s="98"/>
      <c r="R333" s="98"/>
      <c r="S333" s="98"/>
      <c r="T333" s="98"/>
      <c r="U333" s="98"/>
      <c r="V333" s="98"/>
      <c r="W333" s="98"/>
      <c r="X333" s="98"/>
      <c r="Y333" s="98"/>
      <c r="Z333" s="98"/>
      <c r="AA333" s="98"/>
      <c r="AB333" s="98"/>
      <c r="AC333" s="98"/>
      <c r="AD333" s="98"/>
      <c r="AE333" s="98"/>
      <c r="AF333" s="98"/>
      <c r="AG333" s="98"/>
      <c r="AH333" s="98"/>
      <c r="AI333" s="98"/>
      <c r="AJ333" s="98"/>
      <c r="AK333" s="98"/>
      <c r="AL333" s="98"/>
      <c r="AM333" s="98"/>
      <c r="AN333" s="98"/>
      <c r="AO333" s="98"/>
      <c r="AP333" s="98"/>
      <c r="AQ333" s="98"/>
      <c r="AR333" s="98"/>
      <c r="AS333" s="98"/>
      <c r="AT333" s="98"/>
      <c r="AU333" s="98"/>
      <c r="AV333" s="98"/>
      <c r="AW333" s="98"/>
      <c r="AX333" s="98"/>
      <c r="AY333" s="98"/>
      <c r="AZ333" s="98"/>
    </row>
    <row r="334" spans="1:52" x14ac:dyDescent="0.2">
      <c r="A334" s="121">
        <f t="shared" si="17"/>
        <v>44520</v>
      </c>
      <c r="B334" s="121" t="str">
        <f t="shared" si="16"/>
        <v/>
      </c>
      <c r="C334" s="103"/>
      <c r="D334" s="103"/>
      <c r="E334" s="103"/>
      <c r="F334" s="103"/>
      <c r="G334" s="103"/>
      <c r="H334" s="103"/>
      <c r="I334" s="99" t="str">
        <f t="shared" si="15"/>
        <v/>
      </c>
      <c r="J334" s="98"/>
      <c r="K334" s="98"/>
      <c r="L334" s="98"/>
      <c r="M334" s="98"/>
      <c r="N334" s="98"/>
      <c r="O334" s="98"/>
      <c r="P334" s="98"/>
      <c r="Q334" s="98"/>
      <c r="R334" s="98"/>
      <c r="S334" s="98"/>
      <c r="T334" s="98"/>
      <c r="U334" s="98"/>
      <c r="V334" s="98"/>
      <c r="W334" s="98"/>
      <c r="X334" s="98"/>
      <c r="Y334" s="98"/>
      <c r="Z334" s="98"/>
      <c r="AA334" s="98"/>
      <c r="AB334" s="98"/>
      <c r="AC334" s="98"/>
      <c r="AD334" s="98"/>
      <c r="AE334" s="98"/>
      <c r="AF334" s="98"/>
      <c r="AG334" s="98"/>
      <c r="AH334" s="98"/>
      <c r="AI334" s="98"/>
      <c r="AJ334" s="98"/>
      <c r="AK334" s="98"/>
      <c r="AL334" s="98"/>
      <c r="AM334" s="98"/>
      <c r="AN334" s="98"/>
      <c r="AO334" s="98"/>
      <c r="AP334" s="98"/>
      <c r="AQ334" s="98"/>
      <c r="AR334" s="98"/>
      <c r="AS334" s="98"/>
      <c r="AT334" s="98"/>
      <c r="AU334" s="98"/>
      <c r="AV334" s="98"/>
      <c r="AW334" s="98"/>
      <c r="AX334" s="98"/>
      <c r="AY334" s="98"/>
      <c r="AZ334" s="98"/>
    </row>
    <row r="335" spans="1:52" x14ac:dyDescent="0.2">
      <c r="A335" s="121">
        <f t="shared" si="17"/>
        <v>44521</v>
      </c>
      <c r="B335" s="121" t="str">
        <f t="shared" si="16"/>
        <v/>
      </c>
      <c r="C335" s="103"/>
      <c r="D335" s="103"/>
      <c r="E335" s="103"/>
      <c r="F335" s="103"/>
      <c r="G335" s="103"/>
      <c r="H335" s="103"/>
      <c r="I335" s="99" t="str">
        <f t="shared" si="15"/>
        <v/>
      </c>
      <c r="J335" s="98"/>
      <c r="K335" s="98"/>
      <c r="L335" s="98"/>
      <c r="M335" s="98"/>
      <c r="N335" s="98"/>
      <c r="O335" s="98"/>
      <c r="P335" s="98"/>
      <c r="Q335" s="98"/>
      <c r="R335" s="98"/>
      <c r="S335" s="98"/>
      <c r="T335" s="98"/>
      <c r="U335" s="98"/>
      <c r="V335" s="98"/>
      <c r="W335" s="98"/>
      <c r="X335" s="98"/>
      <c r="Y335" s="98"/>
      <c r="Z335" s="98"/>
      <c r="AA335" s="98"/>
      <c r="AB335" s="98"/>
      <c r="AC335" s="98"/>
      <c r="AD335" s="98"/>
      <c r="AE335" s="98"/>
      <c r="AF335" s="98"/>
      <c r="AG335" s="98"/>
      <c r="AH335" s="98"/>
      <c r="AI335" s="98"/>
      <c r="AJ335" s="98"/>
      <c r="AK335" s="98"/>
      <c r="AL335" s="98"/>
      <c r="AM335" s="98"/>
      <c r="AN335" s="98"/>
      <c r="AO335" s="98"/>
      <c r="AP335" s="98"/>
      <c r="AQ335" s="98"/>
      <c r="AR335" s="98"/>
      <c r="AS335" s="98"/>
      <c r="AT335" s="98"/>
      <c r="AU335" s="98"/>
      <c r="AV335" s="98"/>
      <c r="AW335" s="98"/>
      <c r="AX335" s="98"/>
      <c r="AY335" s="98"/>
      <c r="AZ335" s="98"/>
    </row>
    <row r="336" spans="1:52" x14ac:dyDescent="0.2">
      <c r="A336" s="121">
        <f t="shared" si="17"/>
        <v>44522</v>
      </c>
      <c r="B336" s="121" t="str">
        <f t="shared" si="16"/>
        <v/>
      </c>
      <c r="C336" s="103"/>
      <c r="D336" s="103"/>
      <c r="E336" s="103"/>
      <c r="F336" s="103"/>
      <c r="G336" s="103"/>
      <c r="H336" s="103"/>
      <c r="I336" s="99" t="str">
        <f t="shared" si="15"/>
        <v/>
      </c>
      <c r="J336" s="98"/>
      <c r="K336" s="98"/>
      <c r="L336" s="98"/>
      <c r="M336" s="98"/>
      <c r="N336" s="98"/>
      <c r="O336" s="98"/>
      <c r="P336" s="98"/>
      <c r="Q336" s="98"/>
      <c r="R336" s="98"/>
      <c r="S336" s="98"/>
      <c r="T336" s="98"/>
      <c r="U336" s="98"/>
      <c r="V336" s="98"/>
      <c r="W336" s="98"/>
      <c r="X336" s="98"/>
      <c r="Y336" s="98"/>
      <c r="Z336" s="98"/>
      <c r="AA336" s="98"/>
      <c r="AB336" s="98"/>
      <c r="AC336" s="98"/>
      <c r="AD336" s="98"/>
      <c r="AE336" s="98"/>
      <c r="AF336" s="98"/>
      <c r="AG336" s="98"/>
      <c r="AH336" s="98"/>
      <c r="AI336" s="98"/>
      <c r="AJ336" s="98"/>
      <c r="AK336" s="98"/>
      <c r="AL336" s="98"/>
      <c r="AM336" s="98"/>
      <c r="AN336" s="98"/>
      <c r="AO336" s="98"/>
      <c r="AP336" s="98"/>
      <c r="AQ336" s="98"/>
      <c r="AR336" s="98"/>
      <c r="AS336" s="98"/>
      <c r="AT336" s="98"/>
      <c r="AU336" s="98"/>
      <c r="AV336" s="98"/>
      <c r="AW336" s="98"/>
      <c r="AX336" s="98"/>
      <c r="AY336" s="98"/>
      <c r="AZ336" s="98"/>
    </row>
    <row r="337" spans="1:52" x14ac:dyDescent="0.2">
      <c r="A337" s="121">
        <f t="shared" si="17"/>
        <v>44523</v>
      </c>
      <c r="B337" s="121" t="str">
        <f t="shared" si="16"/>
        <v/>
      </c>
      <c r="C337" s="103"/>
      <c r="D337" s="103"/>
      <c r="E337" s="103"/>
      <c r="F337" s="103"/>
      <c r="G337" s="103"/>
      <c r="H337" s="103"/>
      <c r="I337" s="99" t="str">
        <f t="shared" si="15"/>
        <v/>
      </c>
      <c r="J337" s="98"/>
      <c r="K337" s="98"/>
      <c r="L337" s="98"/>
      <c r="M337" s="98"/>
      <c r="N337" s="98"/>
      <c r="O337" s="98"/>
      <c r="P337" s="98"/>
      <c r="Q337" s="98"/>
      <c r="R337" s="98"/>
      <c r="S337" s="98"/>
      <c r="T337" s="98"/>
      <c r="U337" s="98"/>
      <c r="V337" s="98"/>
      <c r="W337" s="98"/>
      <c r="X337" s="98"/>
      <c r="Y337" s="98"/>
      <c r="Z337" s="98"/>
      <c r="AA337" s="98"/>
      <c r="AB337" s="98"/>
      <c r="AC337" s="98"/>
      <c r="AD337" s="98"/>
      <c r="AE337" s="98"/>
      <c r="AF337" s="98"/>
      <c r="AG337" s="98"/>
      <c r="AH337" s="98"/>
      <c r="AI337" s="98"/>
      <c r="AJ337" s="98"/>
      <c r="AK337" s="98"/>
      <c r="AL337" s="98"/>
      <c r="AM337" s="98"/>
      <c r="AN337" s="98"/>
      <c r="AO337" s="98"/>
      <c r="AP337" s="98"/>
      <c r="AQ337" s="98"/>
      <c r="AR337" s="98"/>
      <c r="AS337" s="98"/>
      <c r="AT337" s="98"/>
      <c r="AU337" s="98"/>
      <c r="AV337" s="98"/>
      <c r="AW337" s="98"/>
      <c r="AX337" s="98"/>
      <c r="AY337" s="98"/>
      <c r="AZ337" s="98"/>
    </row>
    <row r="338" spans="1:52" x14ac:dyDescent="0.2">
      <c r="A338" s="121">
        <f t="shared" si="17"/>
        <v>44524</v>
      </c>
      <c r="B338" s="121" t="str">
        <f t="shared" si="16"/>
        <v>Mittwoch</v>
      </c>
      <c r="C338" s="103"/>
      <c r="D338" s="103"/>
      <c r="E338" s="103"/>
      <c r="F338" s="103"/>
      <c r="G338" s="103"/>
      <c r="H338" s="103"/>
      <c r="I338" s="99" t="str">
        <f t="shared" si="15"/>
        <v/>
      </c>
      <c r="J338" s="98"/>
      <c r="K338" s="98"/>
      <c r="L338" s="98"/>
      <c r="M338" s="98"/>
      <c r="N338" s="98"/>
      <c r="O338" s="98"/>
      <c r="P338" s="98"/>
      <c r="Q338" s="98"/>
      <c r="R338" s="98"/>
      <c r="S338" s="98"/>
      <c r="T338" s="98"/>
      <c r="U338" s="98"/>
      <c r="V338" s="98"/>
      <c r="W338" s="98"/>
      <c r="X338" s="98"/>
      <c r="Y338" s="98"/>
      <c r="Z338" s="98"/>
      <c r="AA338" s="98"/>
      <c r="AB338" s="98"/>
      <c r="AC338" s="98"/>
      <c r="AD338" s="98"/>
      <c r="AE338" s="98"/>
      <c r="AF338" s="98"/>
      <c r="AG338" s="98"/>
      <c r="AH338" s="98"/>
      <c r="AI338" s="98"/>
      <c r="AJ338" s="98"/>
      <c r="AK338" s="98"/>
      <c r="AL338" s="98"/>
      <c r="AM338" s="98"/>
      <c r="AN338" s="98"/>
      <c r="AO338" s="98"/>
      <c r="AP338" s="98"/>
      <c r="AQ338" s="98"/>
      <c r="AR338" s="98"/>
      <c r="AS338" s="98"/>
      <c r="AT338" s="98"/>
      <c r="AU338" s="98"/>
      <c r="AV338" s="98"/>
      <c r="AW338" s="98"/>
      <c r="AX338" s="98"/>
      <c r="AY338" s="98"/>
      <c r="AZ338" s="98"/>
    </row>
    <row r="339" spans="1:52" x14ac:dyDescent="0.2">
      <c r="A339" s="121">
        <f t="shared" si="17"/>
        <v>44525</v>
      </c>
      <c r="B339" s="121" t="str">
        <f t="shared" si="16"/>
        <v/>
      </c>
      <c r="C339" s="103"/>
      <c r="D339" s="103"/>
      <c r="E339" s="103"/>
      <c r="F339" s="103"/>
      <c r="G339" s="103"/>
      <c r="H339" s="103"/>
      <c r="I339" s="99" t="str">
        <f t="shared" si="15"/>
        <v/>
      </c>
      <c r="J339" s="98"/>
      <c r="K339" s="98"/>
      <c r="L339" s="98"/>
      <c r="M339" s="98"/>
      <c r="N339" s="98"/>
      <c r="O339" s="98"/>
      <c r="P339" s="98"/>
      <c r="Q339" s="98"/>
      <c r="R339" s="98"/>
      <c r="S339" s="98"/>
      <c r="T339" s="98"/>
      <c r="U339" s="98"/>
      <c r="V339" s="98"/>
      <c r="W339" s="98"/>
      <c r="X339" s="98"/>
      <c r="Y339" s="98"/>
      <c r="Z339" s="98"/>
      <c r="AA339" s="98"/>
      <c r="AB339" s="98"/>
      <c r="AC339" s="98"/>
      <c r="AD339" s="98"/>
      <c r="AE339" s="98"/>
      <c r="AF339" s="98"/>
      <c r="AG339" s="98"/>
      <c r="AH339" s="98"/>
      <c r="AI339" s="98"/>
      <c r="AJ339" s="98"/>
      <c r="AK339" s="98"/>
      <c r="AL339" s="98"/>
      <c r="AM339" s="98"/>
      <c r="AN339" s="98"/>
      <c r="AO339" s="98"/>
      <c r="AP339" s="98"/>
      <c r="AQ339" s="98"/>
      <c r="AR339" s="98"/>
      <c r="AS339" s="98"/>
      <c r="AT339" s="98"/>
      <c r="AU339" s="98"/>
      <c r="AV339" s="98"/>
      <c r="AW339" s="98"/>
      <c r="AX339" s="98"/>
      <c r="AY339" s="98"/>
      <c r="AZ339" s="98"/>
    </row>
    <row r="340" spans="1:52" x14ac:dyDescent="0.2">
      <c r="A340" s="121">
        <f t="shared" si="17"/>
        <v>44526</v>
      </c>
      <c r="B340" s="121" t="str">
        <f t="shared" si="16"/>
        <v/>
      </c>
      <c r="C340" s="103"/>
      <c r="D340" s="103"/>
      <c r="E340" s="103"/>
      <c r="F340" s="103"/>
      <c r="G340" s="103"/>
      <c r="H340" s="103"/>
      <c r="I340" s="99" t="str">
        <f t="shared" si="15"/>
        <v/>
      </c>
      <c r="J340" s="98"/>
      <c r="K340" s="98"/>
      <c r="L340" s="98"/>
      <c r="M340" s="98"/>
      <c r="N340" s="98"/>
      <c r="O340" s="98"/>
      <c r="P340" s="98"/>
      <c r="Q340" s="98"/>
      <c r="R340" s="98"/>
      <c r="S340" s="98"/>
      <c r="T340" s="98"/>
      <c r="U340" s="98"/>
      <c r="V340" s="98"/>
      <c r="W340" s="98"/>
      <c r="X340" s="98"/>
      <c r="Y340" s="98"/>
      <c r="Z340" s="98"/>
      <c r="AA340" s="98"/>
      <c r="AB340" s="98"/>
      <c r="AC340" s="98"/>
      <c r="AD340" s="98"/>
      <c r="AE340" s="98"/>
      <c r="AF340" s="98"/>
      <c r="AG340" s="98"/>
      <c r="AH340" s="98"/>
      <c r="AI340" s="98"/>
      <c r="AJ340" s="98"/>
      <c r="AK340" s="98"/>
      <c r="AL340" s="98"/>
      <c r="AM340" s="98"/>
      <c r="AN340" s="98"/>
      <c r="AO340" s="98"/>
      <c r="AP340" s="98"/>
      <c r="AQ340" s="98"/>
      <c r="AR340" s="98"/>
      <c r="AS340" s="98"/>
      <c r="AT340" s="98"/>
      <c r="AU340" s="98"/>
      <c r="AV340" s="98"/>
      <c r="AW340" s="98"/>
      <c r="AX340" s="98"/>
      <c r="AY340" s="98"/>
      <c r="AZ340" s="98"/>
    </row>
    <row r="341" spans="1:52" x14ac:dyDescent="0.2">
      <c r="A341" s="121">
        <f t="shared" si="17"/>
        <v>44527</v>
      </c>
      <c r="B341" s="121" t="str">
        <f t="shared" si="16"/>
        <v/>
      </c>
      <c r="C341" s="103"/>
      <c r="D341" s="103"/>
      <c r="E341" s="103"/>
      <c r="F341" s="103"/>
      <c r="G341" s="103"/>
      <c r="H341" s="103"/>
      <c r="I341" s="99" t="str">
        <f t="shared" si="15"/>
        <v/>
      </c>
      <c r="J341" s="98"/>
      <c r="K341" s="98"/>
      <c r="L341" s="98"/>
      <c r="M341" s="98"/>
      <c r="N341" s="98"/>
      <c r="O341" s="98"/>
      <c r="P341" s="98"/>
      <c r="Q341" s="98"/>
      <c r="R341" s="98"/>
      <c r="S341" s="98"/>
      <c r="T341" s="98"/>
      <c r="U341" s="98"/>
      <c r="V341" s="98"/>
      <c r="W341" s="98"/>
      <c r="X341" s="98"/>
      <c r="Y341" s="98"/>
      <c r="Z341" s="98"/>
      <c r="AA341" s="98"/>
      <c r="AB341" s="98"/>
      <c r="AC341" s="98"/>
      <c r="AD341" s="98"/>
      <c r="AE341" s="98"/>
      <c r="AF341" s="98"/>
      <c r="AG341" s="98"/>
      <c r="AH341" s="98"/>
      <c r="AI341" s="98"/>
      <c r="AJ341" s="98"/>
      <c r="AK341" s="98"/>
      <c r="AL341" s="98"/>
      <c r="AM341" s="98"/>
      <c r="AN341" s="98"/>
      <c r="AO341" s="98"/>
      <c r="AP341" s="98"/>
      <c r="AQ341" s="98"/>
      <c r="AR341" s="98"/>
      <c r="AS341" s="98"/>
      <c r="AT341" s="98"/>
      <c r="AU341" s="98"/>
      <c r="AV341" s="98"/>
      <c r="AW341" s="98"/>
      <c r="AX341" s="98"/>
      <c r="AY341" s="98"/>
      <c r="AZ341" s="98"/>
    </row>
    <row r="342" spans="1:52" x14ac:dyDescent="0.2">
      <c r="A342" s="121">
        <f t="shared" si="17"/>
        <v>44528</v>
      </c>
      <c r="B342" s="121" t="str">
        <f t="shared" si="16"/>
        <v/>
      </c>
      <c r="C342" s="103"/>
      <c r="D342" s="103"/>
      <c r="E342" s="103"/>
      <c r="F342" s="103"/>
      <c r="G342" s="103"/>
      <c r="H342" s="103"/>
      <c r="I342" s="99" t="str">
        <f t="shared" si="15"/>
        <v/>
      </c>
      <c r="J342" s="98"/>
      <c r="K342" s="98"/>
      <c r="L342" s="98"/>
      <c r="M342" s="98"/>
      <c r="N342" s="98"/>
      <c r="O342" s="98"/>
      <c r="P342" s="98"/>
      <c r="Q342" s="98"/>
      <c r="R342" s="98"/>
      <c r="S342" s="98"/>
      <c r="T342" s="98"/>
      <c r="U342" s="98"/>
      <c r="V342" s="98"/>
      <c r="W342" s="98"/>
      <c r="X342" s="98"/>
      <c r="Y342" s="98"/>
      <c r="Z342" s="98"/>
      <c r="AA342" s="98"/>
      <c r="AB342" s="98"/>
      <c r="AC342" s="98"/>
      <c r="AD342" s="98"/>
      <c r="AE342" s="98"/>
      <c r="AF342" s="98"/>
      <c r="AG342" s="98"/>
      <c r="AH342" s="98"/>
      <c r="AI342" s="98"/>
      <c r="AJ342" s="98"/>
      <c r="AK342" s="98"/>
      <c r="AL342" s="98"/>
      <c r="AM342" s="98"/>
      <c r="AN342" s="98"/>
      <c r="AO342" s="98"/>
      <c r="AP342" s="98"/>
      <c r="AQ342" s="98"/>
      <c r="AR342" s="98"/>
      <c r="AS342" s="98"/>
      <c r="AT342" s="98"/>
      <c r="AU342" s="98"/>
      <c r="AV342" s="98"/>
      <c r="AW342" s="98"/>
      <c r="AX342" s="98"/>
      <c r="AY342" s="98"/>
      <c r="AZ342" s="98"/>
    </row>
    <row r="343" spans="1:52" x14ac:dyDescent="0.2">
      <c r="A343" s="121">
        <f t="shared" si="17"/>
        <v>44529</v>
      </c>
      <c r="B343" s="121" t="str">
        <f t="shared" si="16"/>
        <v/>
      </c>
      <c r="C343" s="103"/>
      <c r="D343" s="103"/>
      <c r="E343" s="103"/>
      <c r="F343" s="103"/>
      <c r="G343" s="103"/>
      <c r="H343" s="103"/>
      <c r="I343" s="99" t="str">
        <f t="shared" si="15"/>
        <v/>
      </c>
      <c r="J343" s="98"/>
      <c r="K343" s="98"/>
      <c r="L343" s="98"/>
      <c r="M343" s="98"/>
      <c r="N343" s="98"/>
      <c r="O343" s="98"/>
      <c r="P343" s="98"/>
      <c r="Q343" s="98"/>
      <c r="R343" s="98"/>
      <c r="S343" s="98"/>
      <c r="T343" s="98"/>
      <c r="U343" s="98"/>
      <c r="V343" s="98"/>
      <c r="W343" s="98"/>
      <c r="X343" s="98"/>
      <c r="Y343" s="98"/>
      <c r="Z343" s="98"/>
      <c r="AA343" s="98"/>
      <c r="AB343" s="98"/>
      <c r="AC343" s="98"/>
      <c r="AD343" s="98"/>
      <c r="AE343" s="98"/>
      <c r="AF343" s="98"/>
      <c r="AG343" s="98"/>
      <c r="AH343" s="98"/>
      <c r="AI343" s="98"/>
      <c r="AJ343" s="98"/>
      <c r="AK343" s="98"/>
      <c r="AL343" s="98"/>
      <c r="AM343" s="98"/>
      <c r="AN343" s="98"/>
      <c r="AO343" s="98"/>
      <c r="AP343" s="98"/>
      <c r="AQ343" s="98"/>
      <c r="AR343" s="98"/>
      <c r="AS343" s="98"/>
      <c r="AT343" s="98"/>
      <c r="AU343" s="98"/>
      <c r="AV343" s="98"/>
      <c r="AW343" s="98"/>
      <c r="AX343" s="98"/>
      <c r="AY343" s="98"/>
      <c r="AZ343" s="98"/>
    </row>
    <row r="344" spans="1:52" x14ac:dyDescent="0.2">
      <c r="A344" s="121">
        <f t="shared" si="17"/>
        <v>44530</v>
      </c>
      <c r="B344" s="121" t="str">
        <f t="shared" si="16"/>
        <v/>
      </c>
      <c r="C344" s="103"/>
      <c r="D344" s="103"/>
      <c r="E344" s="103"/>
      <c r="F344" s="103"/>
      <c r="G344" s="103"/>
      <c r="H344" s="103"/>
      <c r="I344" s="99" t="str">
        <f t="shared" si="15"/>
        <v/>
      </c>
      <c r="J344" s="98"/>
      <c r="K344" s="98"/>
      <c r="L344" s="98"/>
      <c r="M344" s="98"/>
      <c r="N344" s="98"/>
      <c r="O344" s="98"/>
      <c r="P344" s="98"/>
      <c r="Q344" s="98"/>
      <c r="R344" s="98"/>
      <c r="S344" s="98"/>
      <c r="T344" s="98"/>
      <c r="U344" s="98"/>
      <c r="V344" s="98"/>
      <c r="W344" s="98"/>
      <c r="X344" s="98"/>
      <c r="Y344" s="98"/>
      <c r="Z344" s="98"/>
      <c r="AA344" s="98"/>
      <c r="AB344" s="98"/>
      <c r="AC344" s="98"/>
      <c r="AD344" s="98"/>
      <c r="AE344" s="98"/>
      <c r="AF344" s="98"/>
      <c r="AG344" s="98"/>
      <c r="AH344" s="98"/>
      <c r="AI344" s="98"/>
      <c r="AJ344" s="98"/>
      <c r="AK344" s="98"/>
      <c r="AL344" s="98"/>
      <c r="AM344" s="98"/>
      <c r="AN344" s="98"/>
      <c r="AO344" s="98"/>
      <c r="AP344" s="98"/>
      <c r="AQ344" s="98"/>
      <c r="AR344" s="98"/>
      <c r="AS344" s="98"/>
      <c r="AT344" s="98"/>
      <c r="AU344" s="98"/>
      <c r="AV344" s="98"/>
      <c r="AW344" s="98"/>
      <c r="AX344" s="98"/>
      <c r="AY344" s="98"/>
      <c r="AZ344" s="98"/>
    </row>
    <row r="345" spans="1:52" x14ac:dyDescent="0.2">
      <c r="A345" s="121">
        <f t="shared" si="17"/>
        <v>44531</v>
      </c>
      <c r="B345" s="121" t="str">
        <f t="shared" si="16"/>
        <v>Mittwoch</v>
      </c>
      <c r="C345" s="103"/>
      <c r="D345" s="103"/>
      <c r="E345" s="103"/>
      <c r="F345" s="103"/>
      <c r="G345" s="103"/>
      <c r="H345" s="103"/>
      <c r="I345" s="99" t="str">
        <f t="shared" si="15"/>
        <v/>
      </c>
      <c r="J345" s="98"/>
      <c r="K345" s="98"/>
      <c r="L345" s="98"/>
      <c r="M345" s="98"/>
      <c r="N345" s="98"/>
      <c r="O345" s="98"/>
      <c r="P345" s="98"/>
      <c r="Q345" s="98"/>
      <c r="R345" s="98"/>
      <c r="S345" s="98"/>
      <c r="T345" s="98"/>
      <c r="U345" s="98"/>
      <c r="V345" s="98"/>
      <c r="W345" s="98"/>
      <c r="X345" s="98"/>
      <c r="Y345" s="98"/>
      <c r="Z345" s="98"/>
      <c r="AA345" s="98"/>
      <c r="AB345" s="98"/>
      <c r="AC345" s="98"/>
      <c r="AD345" s="98"/>
      <c r="AE345" s="98"/>
      <c r="AF345" s="98"/>
      <c r="AG345" s="98"/>
      <c r="AH345" s="98"/>
      <c r="AI345" s="98"/>
      <c r="AJ345" s="98"/>
      <c r="AK345" s="98"/>
      <c r="AL345" s="98"/>
      <c r="AM345" s="98"/>
      <c r="AN345" s="98"/>
      <c r="AO345" s="98"/>
      <c r="AP345" s="98"/>
      <c r="AQ345" s="98"/>
      <c r="AR345" s="98"/>
      <c r="AS345" s="98"/>
      <c r="AT345" s="98"/>
      <c r="AU345" s="98"/>
      <c r="AV345" s="98"/>
      <c r="AW345" s="98"/>
      <c r="AX345" s="98"/>
      <c r="AY345" s="98"/>
      <c r="AZ345" s="98"/>
    </row>
    <row r="346" spans="1:52" x14ac:dyDescent="0.2">
      <c r="A346" s="121">
        <f t="shared" si="17"/>
        <v>44532</v>
      </c>
      <c r="B346" s="121" t="str">
        <f t="shared" si="16"/>
        <v/>
      </c>
      <c r="C346" s="103"/>
      <c r="D346" s="103"/>
      <c r="E346" s="103"/>
      <c r="F346" s="103"/>
      <c r="G346" s="103"/>
      <c r="H346" s="103"/>
      <c r="I346" s="99" t="str">
        <f t="shared" si="15"/>
        <v/>
      </c>
      <c r="J346" s="98"/>
      <c r="K346" s="98"/>
      <c r="L346" s="98"/>
      <c r="M346" s="98"/>
      <c r="N346" s="98"/>
      <c r="O346" s="98"/>
      <c r="P346" s="98"/>
      <c r="Q346" s="98"/>
      <c r="R346" s="98"/>
      <c r="S346" s="98"/>
      <c r="T346" s="98"/>
      <c r="U346" s="98"/>
      <c r="V346" s="98"/>
      <c r="W346" s="98"/>
      <c r="X346" s="98"/>
      <c r="Y346" s="98"/>
      <c r="Z346" s="98"/>
      <c r="AA346" s="98"/>
      <c r="AB346" s="98"/>
      <c r="AC346" s="98"/>
      <c r="AD346" s="98"/>
      <c r="AE346" s="98"/>
      <c r="AF346" s="98"/>
      <c r="AG346" s="98"/>
      <c r="AH346" s="98"/>
      <c r="AI346" s="98"/>
      <c r="AJ346" s="98"/>
      <c r="AK346" s="98"/>
      <c r="AL346" s="98"/>
      <c r="AM346" s="98"/>
      <c r="AN346" s="98"/>
      <c r="AO346" s="98"/>
      <c r="AP346" s="98"/>
      <c r="AQ346" s="98"/>
      <c r="AR346" s="98"/>
      <c r="AS346" s="98"/>
      <c r="AT346" s="98"/>
      <c r="AU346" s="98"/>
      <c r="AV346" s="98"/>
      <c r="AW346" s="98"/>
      <c r="AX346" s="98"/>
      <c r="AY346" s="98"/>
      <c r="AZ346" s="98"/>
    </row>
    <row r="347" spans="1:52" x14ac:dyDescent="0.2">
      <c r="A347" s="121">
        <f t="shared" si="17"/>
        <v>44533</v>
      </c>
      <c r="B347" s="121" t="str">
        <f t="shared" si="16"/>
        <v/>
      </c>
      <c r="C347" s="103"/>
      <c r="D347" s="103"/>
      <c r="E347" s="103"/>
      <c r="F347" s="103"/>
      <c r="G347" s="103"/>
      <c r="H347" s="103"/>
      <c r="I347" s="99" t="str">
        <f t="shared" si="15"/>
        <v/>
      </c>
      <c r="J347" s="98"/>
      <c r="K347" s="98"/>
      <c r="L347" s="98"/>
      <c r="M347" s="98"/>
      <c r="N347" s="98"/>
      <c r="O347" s="98"/>
      <c r="P347" s="98"/>
      <c r="Q347" s="98"/>
      <c r="R347" s="98"/>
      <c r="S347" s="98"/>
      <c r="T347" s="98"/>
      <c r="U347" s="98"/>
      <c r="V347" s="98"/>
      <c r="W347" s="98"/>
      <c r="X347" s="98"/>
      <c r="Y347" s="98"/>
      <c r="Z347" s="98"/>
      <c r="AA347" s="98"/>
      <c r="AB347" s="98"/>
      <c r="AC347" s="98"/>
      <c r="AD347" s="98"/>
      <c r="AE347" s="98"/>
      <c r="AF347" s="98"/>
      <c r="AG347" s="98"/>
      <c r="AH347" s="98"/>
      <c r="AI347" s="98"/>
      <c r="AJ347" s="98"/>
      <c r="AK347" s="98"/>
      <c r="AL347" s="98"/>
      <c r="AM347" s="98"/>
      <c r="AN347" s="98"/>
      <c r="AO347" s="98"/>
      <c r="AP347" s="98"/>
      <c r="AQ347" s="98"/>
      <c r="AR347" s="98"/>
      <c r="AS347" s="98"/>
      <c r="AT347" s="98"/>
      <c r="AU347" s="98"/>
      <c r="AV347" s="98"/>
      <c r="AW347" s="98"/>
      <c r="AX347" s="98"/>
      <c r="AY347" s="98"/>
      <c r="AZ347" s="98"/>
    </row>
    <row r="348" spans="1:52" x14ac:dyDescent="0.2">
      <c r="A348" s="121">
        <f t="shared" si="17"/>
        <v>44534</v>
      </c>
      <c r="B348" s="121" t="str">
        <f t="shared" si="16"/>
        <v/>
      </c>
      <c r="C348" s="103"/>
      <c r="D348" s="103"/>
      <c r="E348" s="103"/>
      <c r="F348" s="103"/>
      <c r="G348" s="103"/>
      <c r="H348" s="103"/>
      <c r="I348" s="99" t="str">
        <f t="shared" si="15"/>
        <v/>
      </c>
      <c r="J348" s="98"/>
      <c r="K348" s="98"/>
      <c r="L348" s="98"/>
      <c r="M348" s="98"/>
      <c r="N348" s="98"/>
      <c r="O348" s="98"/>
      <c r="P348" s="98"/>
      <c r="Q348" s="98"/>
      <c r="R348" s="98"/>
      <c r="S348" s="98"/>
      <c r="T348" s="98"/>
      <c r="U348" s="98"/>
      <c r="V348" s="98"/>
      <c r="W348" s="98"/>
      <c r="X348" s="98"/>
      <c r="Y348" s="98"/>
      <c r="Z348" s="98"/>
      <c r="AA348" s="98"/>
      <c r="AB348" s="98"/>
      <c r="AC348" s="98"/>
      <c r="AD348" s="98"/>
      <c r="AE348" s="98"/>
      <c r="AF348" s="98"/>
      <c r="AG348" s="98"/>
      <c r="AH348" s="98"/>
      <c r="AI348" s="98"/>
      <c r="AJ348" s="98"/>
      <c r="AK348" s="98"/>
      <c r="AL348" s="98"/>
      <c r="AM348" s="98"/>
      <c r="AN348" s="98"/>
      <c r="AO348" s="98"/>
      <c r="AP348" s="98"/>
      <c r="AQ348" s="98"/>
      <c r="AR348" s="98"/>
      <c r="AS348" s="98"/>
      <c r="AT348" s="98"/>
      <c r="AU348" s="98"/>
      <c r="AV348" s="98"/>
      <c r="AW348" s="98"/>
      <c r="AX348" s="98"/>
      <c r="AY348" s="98"/>
      <c r="AZ348" s="98"/>
    </row>
    <row r="349" spans="1:52" x14ac:dyDescent="0.2">
      <c r="A349" s="121">
        <f t="shared" si="17"/>
        <v>44535</v>
      </c>
      <c r="B349" s="121" t="str">
        <f t="shared" si="16"/>
        <v/>
      </c>
      <c r="C349" s="103"/>
      <c r="D349" s="103"/>
      <c r="E349" s="103"/>
      <c r="F349" s="103"/>
      <c r="G349" s="103"/>
      <c r="H349" s="103"/>
      <c r="I349" s="99" t="str">
        <f t="shared" si="15"/>
        <v/>
      </c>
      <c r="J349" s="98"/>
      <c r="K349" s="98"/>
      <c r="L349" s="98"/>
      <c r="M349" s="98"/>
      <c r="N349" s="98"/>
      <c r="O349" s="98"/>
      <c r="P349" s="98"/>
      <c r="Q349" s="98"/>
      <c r="R349" s="98"/>
      <c r="S349" s="98"/>
      <c r="T349" s="98"/>
      <c r="U349" s="98"/>
      <c r="V349" s="98"/>
      <c r="W349" s="98"/>
      <c r="X349" s="98"/>
      <c r="Y349" s="98"/>
      <c r="Z349" s="98"/>
      <c r="AA349" s="98"/>
      <c r="AB349" s="98"/>
      <c r="AC349" s="98"/>
      <c r="AD349" s="98"/>
      <c r="AE349" s="98"/>
      <c r="AF349" s="98"/>
      <c r="AG349" s="98"/>
      <c r="AH349" s="98"/>
      <c r="AI349" s="98"/>
      <c r="AJ349" s="98"/>
      <c r="AK349" s="98"/>
      <c r="AL349" s="98"/>
      <c r="AM349" s="98"/>
      <c r="AN349" s="98"/>
      <c r="AO349" s="98"/>
      <c r="AP349" s="98"/>
      <c r="AQ349" s="98"/>
      <c r="AR349" s="98"/>
      <c r="AS349" s="98"/>
      <c r="AT349" s="98"/>
      <c r="AU349" s="98"/>
      <c r="AV349" s="98"/>
      <c r="AW349" s="98"/>
      <c r="AX349" s="98"/>
      <c r="AY349" s="98"/>
      <c r="AZ349" s="98"/>
    </row>
    <row r="350" spans="1:52" x14ac:dyDescent="0.2">
      <c r="A350" s="121">
        <f t="shared" si="17"/>
        <v>44536</v>
      </c>
      <c r="B350" s="121" t="str">
        <f t="shared" si="16"/>
        <v/>
      </c>
      <c r="C350" s="103"/>
      <c r="D350" s="103"/>
      <c r="E350" s="103"/>
      <c r="F350" s="103"/>
      <c r="G350" s="103"/>
      <c r="H350" s="103"/>
      <c r="I350" s="99" t="str">
        <f t="shared" si="15"/>
        <v/>
      </c>
      <c r="J350" s="98"/>
      <c r="K350" s="98"/>
      <c r="L350" s="98"/>
      <c r="M350" s="98"/>
      <c r="N350" s="98"/>
      <c r="O350" s="98"/>
      <c r="P350" s="98"/>
      <c r="Q350" s="98"/>
      <c r="R350" s="98"/>
      <c r="S350" s="98"/>
      <c r="T350" s="98"/>
      <c r="U350" s="98"/>
      <c r="V350" s="98"/>
      <c r="W350" s="98"/>
      <c r="X350" s="98"/>
      <c r="Y350" s="98"/>
      <c r="Z350" s="98"/>
      <c r="AA350" s="98"/>
      <c r="AB350" s="98"/>
      <c r="AC350" s="98"/>
      <c r="AD350" s="98"/>
      <c r="AE350" s="98"/>
      <c r="AF350" s="98"/>
      <c r="AG350" s="98"/>
      <c r="AH350" s="98"/>
      <c r="AI350" s="98"/>
      <c r="AJ350" s="98"/>
      <c r="AK350" s="98"/>
      <c r="AL350" s="98"/>
      <c r="AM350" s="98"/>
      <c r="AN350" s="98"/>
      <c r="AO350" s="98"/>
      <c r="AP350" s="98"/>
      <c r="AQ350" s="98"/>
      <c r="AR350" s="98"/>
      <c r="AS350" s="98"/>
      <c r="AT350" s="98"/>
      <c r="AU350" s="98"/>
      <c r="AV350" s="98"/>
      <c r="AW350" s="98"/>
      <c r="AX350" s="98"/>
      <c r="AY350" s="98"/>
      <c r="AZ350" s="98"/>
    </row>
    <row r="351" spans="1:52" x14ac:dyDescent="0.2">
      <c r="A351" s="121">
        <f t="shared" si="17"/>
        <v>44537</v>
      </c>
      <c r="B351" s="121" t="str">
        <f t="shared" si="16"/>
        <v/>
      </c>
      <c r="C351" s="103"/>
      <c r="D351" s="103"/>
      <c r="E351" s="103"/>
      <c r="F351" s="103"/>
      <c r="G351" s="103"/>
      <c r="H351" s="103"/>
      <c r="I351" s="99" t="str">
        <f t="shared" si="15"/>
        <v/>
      </c>
      <c r="J351" s="98"/>
      <c r="K351" s="98"/>
      <c r="L351" s="98"/>
      <c r="M351" s="98"/>
      <c r="N351" s="98"/>
      <c r="O351" s="98"/>
      <c r="P351" s="98"/>
      <c r="Q351" s="98"/>
      <c r="R351" s="98"/>
      <c r="S351" s="98"/>
      <c r="T351" s="98"/>
      <c r="U351" s="98"/>
      <c r="V351" s="98"/>
      <c r="W351" s="98"/>
      <c r="X351" s="98"/>
      <c r="Y351" s="98"/>
      <c r="Z351" s="98"/>
      <c r="AA351" s="98"/>
      <c r="AB351" s="98"/>
      <c r="AC351" s="98"/>
      <c r="AD351" s="98"/>
      <c r="AE351" s="98"/>
      <c r="AF351" s="98"/>
      <c r="AG351" s="98"/>
      <c r="AH351" s="98"/>
      <c r="AI351" s="98"/>
      <c r="AJ351" s="98"/>
      <c r="AK351" s="98"/>
      <c r="AL351" s="98"/>
      <c r="AM351" s="98"/>
      <c r="AN351" s="98"/>
      <c r="AO351" s="98"/>
      <c r="AP351" s="98"/>
      <c r="AQ351" s="98"/>
      <c r="AR351" s="98"/>
      <c r="AS351" s="98"/>
      <c r="AT351" s="98"/>
      <c r="AU351" s="98"/>
      <c r="AV351" s="98"/>
      <c r="AW351" s="98"/>
      <c r="AX351" s="98"/>
      <c r="AY351" s="98"/>
      <c r="AZ351" s="98"/>
    </row>
    <row r="352" spans="1:52" x14ac:dyDescent="0.2">
      <c r="A352" s="121">
        <f t="shared" si="17"/>
        <v>44538</v>
      </c>
      <c r="B352" s="121" t="str">
        <f t="shared" si="16"/>
        <v>Mittwoch</v>
      </c>
      <c r="C352" s="103"/>
      <c r="D352" s="103"/>
      <c r="E352" s="103"/>
      <c r="F352" s="103"/>
      <c r="G352" s="103"/>
      <c r="H352" s="103"/>
      <c r="I352" s="99" t="str">
        <f t="shared" si="15"/>
        <v/>
      </c>
      <c r="J352" s="98"/>
      <c r="K352" s="98"/>
      <c r="L352" s="98"/>
      <c r="M352" s="98"/>
      <c r="N352" s="98"/>
      <c r="O352" s="98"/>
      <c r="P352" s="98"/>
      <c r="Q352" s="98"/>
      <c r="R352" s="98"/>
      <c r="S352" s="98"/>
      <c r="T352" s="98"/>
      <c r="U352" s="98"/>
      <c r="V352" s="98"/>
      <c r="W352" s="98"/>
      <c r="X352" s="98"/>
      <c r="Y352" s="98"/>
      <c r="Z352" s="98"/>
      <c r="AA352" s="98"/>
      <c r="AB352" s="98"/>
      <c r="AC352" s="98"/>
      <c r="AD352" s="98"/>
      <c r="AE352" s="98"/>
      <c r="AF352" s="98"/>
      <c r="AG352" s="98"/>
      <c r="AH352" s="98"/>
      <c r="AI352" s="98"/>
      <c r="AJ352" s="98"/>
      <c r="AK352" s="98"/>
      <c r="AL352" s="98"/>
      <c r="AM352" s="98"/>
      <c r="AN352" s="98"/>
      <c r="AO352" s="98"/>
      <c r="AP352" s="98"/>
      <c r="AQ352" s="98"/>
      <c r="AR352" s="98"/>
      <c r="AS352" s="98"/>
      <c r="AT352" s="98"/>
      <c r="AU352" s="98"/>
      <c r="AV352" s="98"/>
      <c r="AW352" s="98"/>
      <c r="AX352" s="98"/>
      <c r="AY352" s="98"/>
      <c r="AZ352" s="98"/>
    </row>
    <row r="353" spans="1:52" x14ac:dyDescent="0.2">
      <c r="A353" s="121">
        <f t="shared" si="17"/>
        <v>44539</v>
      </c>
      <c r="B353" s="121" t="str">
        <f t="shared" si="16"/>
        <v/>
      </c>
      <c r="C353" s="103"/>
      <c r="D353" s="103"/>
      <c r="E353" s="103"/>
      <c r="F353" s="103"/>
      <c r="G353" s="103"/>
      <c r="H353" s="103"/>
      <c r="I353" s="99" t="str">
        <f t="shared" si="15"/>
        <v/>
      </c>
      <c r="J353" s="98"/>
      <c r="K353" s="98"/>
      <c r="L353" s="98"/>
      <c r="M353" s="98"/>
      <c r="N353" s="98"/>
      <c r="O353" s="98"/>
      <c r="P353" s="98"/>
      <c r="Q353" s="98"/>
      <c r="R353" s="98"/>
      <c r="S353" s="98"/>
      <c r="T353" s="98"/>
      <c r="U353" s="98"/>
      <c r="V353" s="98"/>
      <c r="W353" s="98"/>
      <c r="X353" s="98"/>
      <c r="Y353" s="98"/>
      <c r="Z353" s="98"/>
      <c r="AA353" s="98"/>
      <c r="AB353" s="98"/>
      <c r="AC353" s="98"/>
      <c r="AD353" s="98"/>
      <c r="AE353" s="98"/>
      <c r="AF353" s="98"/>
      <c r="AG353" s="98"/>
      <c r="AH353" s="98"/>
      <c r="AI353" s="98"/>
      <c r="AJ353" s="98"/>
      <c r="AK353" s="98"/>
      <c r="AL353" s="98"/>
      <c r="AM353" s="98"/>
      <c r="AN353" s="98"/>
      <c r="AO353" s="98"/>
      <c r="AP353" s="98"/>
      <c r="AQ353" s="98"/>
      <c r="AR353" s="98"/>
      <c r="AS353" s="98"/>
      <c r="AT353" s="98"/>
      <c r="AU353" s="98"/>
      <c r="AV353" s="98"/>
      <c r="AW353" s="98"/>
      <c r="AX353" s="98"/>
      <c r="AY353" s="98"/>
      <c r="AZ353" s="98"/>
    </row>
    <row r="354" spans="1:52" x14ac:dyDescent="0.2">
      <c r="A354" s="121">
        <f t="shared" si="17"/>
        <v>44540</v>
      </c>
      <c r="B354" s="121" t="str">
        <f t="shared" si="16"/>
        <v/>
      </c>
      <c r="C354" s="103"/>
      <c r="D354" s="103"/>
      <c r="E354" s="103"/>
      <c r="F354" s="103"/>
      <c r="G354" s="103"/>
      <c r="H354" s="103"/>
      <c r="I354" s="99" t="str">
        <f t="shared" si="15"/>
        <v/>
      </c>
      <c r="J354" s="98"/>
      <c r="K354" s="98"/>
      <c r="L354" s="98"/>
      <c r="M354" s="98"/>
      <c r="N354" s="98"/>
      <c r="O354" s="98"/>
      <c r="P354" s="98"/>
      <c r="Q354" s="98"/>
      <c r="R354" s="98"/>
      <c r="S354" s="98"/>
      <c r="T354" s="98"/>
      <c r="U354" s="98"/>
      <c r="V354" s="98"/>
      <c r="W354" s="98"/>
      <c r="X354" s="98"/>
      <c r="Y354" s="98"/>
      <c r="Z354" s="98"/>
      <c r="AA354" s="98"/>
      <c r="AB354" s="98"/>
      <c r="AC354" s="98"/>
      <c r="AD354" s="98"/>
      <c r="AE354" s="98"/>
      <c r="AF354" s="98"/>
      <c r="AG354" s="98"/>
      <c r="AH354" s="98"/>
      <c r="AI354" s="98"/>
      <c r="AJ354" s="98"/>
      <c r="AK354" s="98"/>
      <c r="AL354" s="98"/>
      <c r="AM354" s="98"/>
      <c r="AN354" s="98"/>
      <c r="AO354" s="98"/>
      <c r="AP354" s="98"/>
      <c r="AQ354" s="98"/>
      <c r="AR354" s="98"/>
      <c r="AS354" s="98"/>
      <c r="AT354" s="98"/>
      <c r="AU354" s="98"/>
      <c r="AV354" s="98"/>
      <c r="AW354" s="98"/>
      <c r="AX354" s="98"/>
      <c r="AY354" s="98"/>
      <c r="AZ354" s="98"/>
    </row>
    <row r="355" spans="1:52" x14ac:dyDescent="0.2">
      <c r="A355" s="121">
        <f t="shared" si="17"/>
        <v>44541</v>
      </c>
      <c r="B355" s="121" t="str">
        <f t="shared" si="16"/>
        <v/>
      </c>
      <c r="C355" s="103"/>
      <c r="D355" s="103"/>
      <c r="E355" s="103"/>
      <c r="F355" s="103"/>
      <c r="G355" s="103"/>
      <c r="H355" s="103"/>
      <c r="I355" s="99" t="str">
        <f t="shared" si="15"/>
        <v/>
      </c>
      <c r="J355" s="98"/>
      <c r="K355" s="98"/>
      <c r="L355" s="98"/>
      <c r="M355" s="98"/>
      <c r="N355" s="98"/>
      <c r="O355" s="98"/>
      <c r="P355" s="98"/>
      <c r="Q355" s="98"/>
      <c r="R355" s="98"/>
      <c r="S355" s="98"/>
      <c r="T355" s="98"/>
      <c r="U355" s="98"/>
      <c r="V355" s="98"/>
      <c r="W355" s="98"/>
      <c r="X355" s="98"/>
      <c r="Y355" s="98"/>
      <c r="Z355" s="98"/>
      <c r="AA355" s="98"/>
      <c r="AB355" s="98"/>
      <c r="AC355" s="98"/>
      <c r="AD355" s="98"/>
      <c r="AE355" s="98"/>
      <c r="AF355" s="98"/>
      <c r="AG355" s="98"/>
      <c r="AH355" s="98"/>
      <c r="AI355" s="98"/>
      <c r="AJ355" s="98"/>
      <c r="AK355" s="98"/>
      <c r="AL355" s="98"/>
      <c r="AM355" s="98"/>
      <c r="AN355" s="98"/>
      <c r="AO355" s="98"/>
      <c r="AP355" s="98"/>
      <c r="AQ355" s="98"/>
      <c r="AR355" s="98"/>
      <c r="AS355" s="98"/>
      <c r="AT355" s="98"/>
      <c r="AU355" s="98"/>
      <c r="AV355" s="98"/>
      <c r="AW355" s="98"/>
      <c r="AX355" s="98"/>
      <c r="AY355" s="98"/>
      <c r="AZ355" s="98"/>
    </row>
    <row r="356" spans="1:52" x14ac:dyDescent="0.2">
      <c r="A356" s="121">
        <f t="shared" si="17"/>
        <v>44542</v>
      </c>
      <c r="B356" s="121" t="str">
        <f t="shared" si="16"/>
        <v/>
      </c>
      <c r="C356" s="103"/>
      <c r="D356" s="103"/>
      <c r="E356" s="103"/>
      <c r="F356" s="103"/>
      <c r="G356" s="103"/>
      <c r="H356" s="103"/>
      <c r="I356" s="99" t="str">
        <f t="shared" si="15"/>
        <v/>
      </c>
      <c r="J356" s="98"/>
      <c r="K356" s="98"/>
      <c r="L356" s="98"/>
      <c r="M356" s="98"/>
      <c r="N356" s="98"/>
      <c r="O356" s="98"/>
      <c r="P356" s="98"/>
      <c r="Q356" s="98"/>
      <c r="R356" s="98"/>
      <c r="S356" s="98"/>
      <c r="T356" s="98"/>
      <c r="U356" s="98"/>
      <c r="V356" s="98"/>
      <c r="W356" s="98"/>
      <c r="X356" s="98"/>
      <c r="Y356" s="98"/>
      <c r="Z356" s="98"/>
      <c r="AA356" s="98"/>
      <c r="AB356" s="98"/>
      <c r="AC356" s="98"/>
      <c r="AD356" s="98"/>
      <c r="AE356" s="98"/>
      <c r="AF356" s="98"/>
      <c r="AG356" s="98"/>
      <c r="AH356" s="98"/>
      <c r="AI356" s="98"/>
      <c r="AJ356" s="98"/>
      <c r="AK356" s="98"/>
      <c r="AL356" s="98"/>
      <c r="AM356" s="98"/>
      <c r="AN356" s="98"/>
      <c r="AO356" s="98"/>
      <c r="AP356" s="98"/>
      <c r="AQ356" s="98"/>
      <c r="AR356" s="98"/>
      <c r="AS356" s="98"/>
      <c r="AT356" s="98"/>
      <c r="AU356" s="98"/>
      <c r="AV356" s="98"/>
      <c r="AW356" s="98"/>
      <c r="AX356" s="98"/>
      <c r="AY356" s="98"/>
      <c r="AZ356" s="98"/>
    </row>
    <row r="357" spans="1:52" x14ac:dyDescent="0.2">
      <c r="A357" s="121">
        <f t="shared" si="17"/>
        <v>44543</v>
      </c>
      <c r="B357" s="121" t="str">
        <f t="shared" si="16"/>
        <v/>
      </c>
      <c r="C357" s="103"/>
      <c r="D357" s="103"/>
      <c r="E357" s="103"/>
      <c r="F357" s="103"/>
      <c r="G357" s="103"/>
      <c r="H357" s="103"/>
      <c r="I357" s="99" t="str">
        <f t="shared" si="15"/>
        <v/>
      </c>
      <c r="J357" s="98"/>
      <c r="K357" s="98"/>
      <c r="L357" s="98"/>
      <c r="M357" s="98"/>
      <c r="N357" s="98"/>
      <c r="O357" s="98"/>
      <c r="P357" s="98"/>
      <c r="Q357" s="98"/>
      <c r="R357" s="98"/>
      <c r="S357" s="98"/>
      <c r="T357" s="98"/>
      <c r="U357" s="98"/>
      <c r="V357" s="98"/>
      <c r="W357" s="98"/>
      <c r="X357" s="98"/>
      <c r="Y357" s="98"/>
      <c r="Z357" s="98"/>
      <c r="AA357" s="98"/>
      <c r="AB357" s="98"/>
      <c r="AC357" s="98"/>
      <c r="AD357" s="98"/>
      <c r="AE357" s="98"/>
      <c r="AF357" s="98"/>
      <c r="AG357" s="98"/>
      <c r="AH357" s="98"/>
      <c r="AI357" s="98"/>
      <c r="AJ357" s="98"/>
      <c r="AK357" s="98"/>
      <c r="AL357" s="98"/>
      <c r="AM357" s="98"/>
      <c r="AN357" s="98"/>
      <c r="AO357" s="98"/>
      <c r="AP357" s="98"/>
      <c r="AQ357" s="98"/>
      <c r="AR357" s="98"/>
      <c r="AS357" s="98"/>
      <c r="AT357" s="98"/>
      <c r="AU357" s="98"/>
      <c r="AV357" s="98"/>
      <c r="AW357" s="98"/>
      <c r="AX357" s="98"/>
      <c r="AY357" s="98"/>
      <c r="AZ357" s="98"/>
    </row>
    <row r="358" spans="1:52" x14ac:dyDescent="0.2">
      <c r="A358" s="121">
        <f t="shared" si="17"/>
        <v>44544</v>
      </c>
      <c r="B358" s="121" t="str">
        <f t="shared" si="16"/>
        <v/>
      </c>
      <c r="C358" s="103"/>
      <c r="D358" s="103"/>
      <c r="E358" s="103"/>
      <c r="F358" s="103"/>
      <c r="G358" s="103"/>
      <c r="H358" s="103"/>
      <c r="I358" s="99" t="str">
        <f t="shared" si="15"/>
        <v/>
      </c>
      <c r="J358" s="98"/>
      <c r="K358" s="98"/>
      <c r="L358" s="98"/>
      <c r="M358" s="98"/>
      <c r="N358" s="98"/>
      <c r="O358" s="98"/>
      <c r="P358" s="98"/>
      <c r="Q358" s="98"/>
      <c r="R358" s="98"/>
      <c r="S358" s="98"/>
      <c r="T358" s="98"/>
      <c r="U358" s="98"/>
      <c r="V358" s="98"/>
      <c r="W358" s="98"/>
      <c r="X358" s="98"/>
      <c r="Y358" s="98"/>
      <c r="Z358" s="98"/>
      <c r="AA358" s="98"/>
      <c r="AB358" s="98"/>
      <c r="AC358" s="98"/>
      <c r="AD358" s="98"/>
      <c r="AE358" s="98"/>
      <c r="AF358" s="98"/>
      <c r="AG358" s="98"/>
      <c r="AH358" s="98"/>
      <c r="AI358" s="98"/>
      <c r="AJ358" s="98"/>
      <c r="AK358" s="98"/>
      <c r="AL358" s="98"/>
      <c r="AM358" s="98"/>
      <c r="AN358" s="98"/>
      <c r="AO358" s="98"/>
      <c r="AP358" s="98"/>
      <c r="AQ358" s="98"/>
      <c r="AR358" s="98"/>
      <c r="AS358" s="98"/>
      <c r="AT358" s="98"/>
      <c r="AU358" s="98"/>
      <c r="AV358" s="98"/>
      <c r="AW358" s="98"/>
      <c r="AX358" s="98"/>
      <c r="AY358" s="98"/>
      <c r="AZ358" s="98"/>
    </row>
    <row r="359" spans="1:52" x14ac:dyDescent="0.2">
      <c r="A359" s="121">
        <f t="shared" si="17"/>
        <v>44545</v>
      </c>
      <c r="B359" s="121" t="str">
        <f t="shared" si="16"/>
        <v>Mittwoch</v>
      </c>
      <c r="C359" s="103"/>
      <c r="D359" s="103"/>
      <c r="E359" s="103"/>
      <c r="F359" s="103"/>
      <c r="G359" s="103"/>
      <c r="H359" s="103"/>
      <c r="I359" s="99" t="str">
        <f t="shared" si="15"/>
        <v/>
      </c>
      <c r="J359" s="98"/>
      <c r="K359" s="98"/>
      <c r="L359" s="98"/>
      <c r="M359" s="98"/>
      <c r="N359" s="98"/>
      <c r="O359" s="98"/>
      <c r="P359" s="98"/>
      <c r="Q359" s="98"/>
      <c r="R359" s="98"/>
      <c r="S359" s="98"/>
      <c r="T359" s="98"/>
      <c r="U359" s="98"/>
      <c r="V359" s="98"/>
      <c r="W359" s="98"/>
      <c r="X359" s="98"/>
      <c r="Y359" s="98"/>
      <c r="Z359" s="98"/>
      <c r="AA359" s="98"/>
      <c r="AB359" s="98"/>
      <c r="AC359" s="98"/>
      <c r="AD359" s="98"/>
      <c r="AE359" s="98"/>
      <c r="AF359" s="98"/>
      <c r="AG359" s="98"/>
      <c r="AH359" s="98"/>
      <c r="AI359" s="98"/>
      <c r="AJ359" s="98"/>
      <c r="AK359" s="98"/>
      <c r="AL359" s="98"/>
      <c r="AM359" s="98"/>
      <c r="AN359" s="98"/>
      <c r="AO359" s="98"/>
      <c r="AP359" s="98"/>
      <c r="AQ359" s="98"/>
      <c r="AR359" s="98"/>
      <c r="AS359" s="98"/>
      <c r="AT359" s="98"/>
      <c r="AU359" s="98"/>
      <c r="AV359" s="98"/>
      <c r="AW359" s="98"/>
      <c r="AX359" s="98"/>
      <c r="AY359" s="98"/>
      <c r="AZ359" s="98"/>
    </row>
    <row r="360" spans="1:52" x14ac:dyDescent="0.2">
      <c r="A360" s="121">
        <f t="shared" si="17"/>
        <v>44546</v>
      </c>
      <c r="B360" s="121" t="str">
        <f t="shared" si="16"/>
        <v/>
      </c>
      <c r="C360" s="103"/>
      <c r="D360" s="103"/>
      <c r="E360" s="103"/>
      <c r="F360" s="103"/>
      <c r="G360" s="103"/>
      <c r="H360" s="103"/>
      <c r="I360" s="99" t="str">
        <f t="shared" si="15"/>
        <v/>
      </c>
      <c r="J360" s="98"/>
      <c r="K360" s="98"/>
      <c r="L360" s="98"/>
      <c r="M360" s="98"/>
      <c r="N360" s="98"/>
      <c r="O360" s="98"/>
      <c r="P360" s="98"/>
      <c r="Q360" s="98"/>
      <c r="R360" s="98"/>
      <c r="S360" s="98"/>
      <c r="T360" s="98"/>
      <c r="U360" s="98"/>
      <c r="V360" s="98"/>
      <c r="W360" s="98"/>
      <c r="X360" s="98"/>
      <c r="Y360" s="98"/>
      <c r="Z360" s="98"/>
      <c r="AA360" s="98"/>
      <c r="AB360" s="98"/>
      <c r="AC360" s="98"/>
      <c r="AD360" s="98"/>
      <c r="AE360" s="98"/>
      <c r="AF360" s="98"/>
      <c r="AG360" s="98"/>
      <c r="AH360" s="98"/>
      <c r="AI360" s="98"/>
      <c r="AJ360" s="98"/>
      <c r="AK360" s="98"/>
      <c r="AL360" s="98"/>
      <c r="AM360" s="98"/>
      <c r="AN360" s="98"/>
      <c r="AO360" s="98"/>
      <c r="AP360" s="98"/>
      <c r="AQ360" s="98"/>
      <c r="AR360" s="98"/>
      <c r="AS360" s="98"/>
      <c r="AT360" s="98"/>
      <c r="AU360" s="98"/>
      <c r="AV360" s="98"/>
      <c r="AW360" s="98"/>
      <c r="AX360" s="98"/>
      <c r="AY360" s="98"/>
      <c r="AZ360" s="98"/>
    </row>
    <row r="361" spans="1:52" x14ac:dyDescent="0.2">
      <c r="A361" s="121">
        <f t="shared" si="17"/>
        <v>44547</v>
      </c>
      <c r="B361" s="121" t="str">
        <f t="shared" si="16"/>
        <v/>
      </c>
      <c r="C361" s="103"/>
      <c r="D361" s="103"/>
      <c r="E361" s="103"/>
      <c r="F361" s="103"/>
      <c r="G361" s="103"/>
      <c r="H361" s="103"/>
      <c r="I361" s="99" t="str">
        <f t="shared" si="15"/>
        <v/>
      </c>
      <c r="J361" s="98"/>
      <c r="K361" s="98"/>
      <c r="L361" s="98"/>
      <c r="M361" s="98"/>
      <c r="N361" s="98"/>
      <c r="O361" s="98"/>
      <c r="P361" s="98"/>
      <c r="Q361" s="98"/>
      <c r="R361" s="98"/>
      <c r="S361" s="98"/>
      <c r="T361" s="98"/>
      <c r="U361" s="98"/>
      <c r="V361" s="98"/>
      <c r="W361" s="98"/>
      <c r="X361" s="98"/>
      <c r="Y361" s="98"/>
      <c r="Z361" s="98"/>
      <c r="AA361" s="98"/>
      <c r="AB361" s="98"/>
      <c r="AC361" s="98"/>
      <c r="AD361" s="98"/>
      <c r="AE361" s="98"/>
      <c r="AF361" s="98"/>
      <c r="AG361" s="98"/>
      <c r="AH361" s="98"/>
      <c r="AI361" s="98"/>
      <c r="AJ361" s="98"/>
      <c r="AK361" s="98"/>
      <c r="AL361" s="98"/>
      <c r="AM361" s="98"/>
      <c r="AN361" s="98"/>
      <c r="AO361" s="98"/>
      <c r="AP361" s="98"/>
      <c r="AQ361" s="98"/>
      <c r="AR361" s="98"/>
      <c r="AS361" s="98"/>
      <c r="AT361" s="98"/>
      <c r="AU361" s="98"/>
      <c r="AV361" s="98"/>
      <c r="AW361" s="98"/>
      <c r="AX361" s="98"/>
      <c r="AY361" s="98"/>
      <c r="AZ361" s="98"/>
    </row>
    <row r="362" spans="1:52" x14ac:dyDescent="0.2">
      <c r="A362" s="121">
        <f t="shared" si="17"/>
        <v>44548</v>
      </c>
      <c r="B362" s="121" t="str">
        <f t="shared" si="16"/>
        <v/>
      </c>
      <c r="C362" s="103"/>
      <c r="D362" s="103"/>
      <c r="E362" s="103"/>
      <c r="F362" s="103"/>
      <c r="G362" s="103"/>
      <c r="H362" s="103"/>
      <c r="I362" s="99" t="str">
        <f t="shared" si="15"/>
        <v/>
      </c>
      <c r="J362" s="98"/>
      <c r="K362" s="98"/>
      <c r="L362" s="98"/>
      <c r="M362" s="98"/>
      <c r="N362" s="98"/>
      <c r="O362" s="98"/>
      <c r="P362" s="98"/>
      <c r="Q362" s="98"/>
      <c r="R362" s="98"/>
      <c r="S362" s="98"/>
      <c r="T362" s="98"/>
      <c r="U362" s="98"/>
      <c r="V362" s="98"/>
      <c r="W362" s="98"/>
      <c r="X362" s="98"/>
      <c r="Y362" s="98"/>
      <c r="Z362" s="98"/>
      <c r="AA362" s="98"/>
      <c r="AB362" s="98"/>
      <c r="AC362" s="98"/>
      <c r="AD362" s="98"/>
      <c r="AE362" s="98"/>
      <c r="AF362" s="98"/>
      <c r="AG362" s="98"/>
      <c r="AH362" s="98"/>
      <c r="AI362" s="98"/>
      <c r="AJ362" s="98"/>
      <c r="AK362" s="98"/>
      <c r="AL362" s="98"/>
      <c r="AM362" s="98"/>
      <c r="AN362" s="98"/>
      <c r="AO362" s="98"/>
      <c r="AP362" s="98"/>
      <c r="AQ362" s="98"/>
      <c r="AR362" s="98"/>
      <c r="AS362" s="98"/>
      <c r="AT362" s="98"/>
      <c r="AU362" s="98"/>
      <c r="AV362" s="98"/>
      <c r="AW362" s="98"/>
      <c r="AX362" s="98"/>
      <c r="AY362" s="98"/>
      <c r="AZ362" s="98"/>
    </row>
    <row r="363" spans="1:52" x14ac:dyDescent="0.2">
      <c r="A363" s="121">
        <f t="shared" si="17"/>
        <v>44549</v>
      </c>
      <c r="B363" s="121" t="str">
        <f t="shared" si="16"/>
        <v/>
      </c>
      <c r="C363" s="103"/>
      <c r="D363" s="103"/>
      <c r="E363" s="103"/>
      <c r="F363" s="103"/>
      <c r="G363" s="103"/>
      <c r="H363" s="103"/>
      <c r="I363" s="99" t="str">
        <f t="shared" si="15"/>
        <v/>
      </c>
      <c r="J363" s="98"/>
      <c r="K363" s="98"/>
      <c r="L363" s="98"/>
      <c r="M363" s="98"/>
      <c r="N363" s="98"/>
      <c r="O363" s="98"/>
      <c r="P363" s="98"/>
      <c r="Q363" s="98"/>
      <c r="R363" s="98"/>
      <c r="S363" s="98"/>
      <c r="T363" s="98"/>
      <c r="U363" s="98"/>
      <c r="V363" s="98"/>
      <c r="W363" s="98"/>
      <c r="X363" s="98"/>
      <c r="Y363" s="98"/>
      <c r="Z363" s="98"/>
      <c r="AA363" s="98"/>
      <c r="AB363" s="98"/>
      <c r="AC363" s="98"/>
      <c r="AD363" s="98"/>
      <c r="AE363" s="98"/>
      <c r="AF363" s="98"/>
      <c r="AG363" s="98"/>
      <c r="AH363" s="98"/>
      <c r="AI363" s="98"/>
      <c r="AJ363" s="98"/>
      <c r="AK363" s="98"/>
      <c r="AL363" s="98"/>
      <c r="AM363" s="98"/>
      <c r="AN363" s="98"/>
      <c r="AO363" s="98"/>
      <c r="AP363" s="98"/>
      <c r="AQ363" s="98"/>
      <c r="AR363" s="98"/>
      <c r="AS363" s="98"/>
      <c r="AT363" s="98"/>
      <c r="AU363" s="98"/>
      <c r="AV363" s="98"/>
      <c r="AW363" s="98"/>
      <c r="AX363" s="98"/>
      <c r="AY363" s="98"/>
      <c r="AZ363" s="98"/>
    </row>
    <row r="364" spans="1:52" x14ac:dyDescent="0.2">
      <c r="A364" s="121">
        <f t="shared" si="17"/>
        <v>44550</v>
      </c>
      <c r="B364" s="121" t="str">
        <f t="shared" si="16"/>
        <v/>
      </c>
      <c r="C364" s="103"/>
      <c r="D364" s="103"/>
      <c r="E364" s="103"/>
      <c r="F364" s="103"/>
      <c r="G364" s="103"/>
      <c r="H364" s="103"/>
      <c r="I364" s="99" t="str">
        <f t="shared" si="15"/>
        <v/>
      </c>
      <c r="J364" s="98"/>
      <c r="K364" s="98"/>
      <c r="L364" s="98"/>
      <c r="M364" s="98"/>
      <c r="N364" s="98"/>
      <c r="O364" s="98"/>
      <c r="P364" s="98"/>
      <c r="Q364" s="98"/>
      <c r="R364" s="98"/>
      <c r="S364" s="98"/>
      <c r="T364" s="98"/>
      <c r="U364" s="98"/>
      <c r="V364" s="98"/>
      <c r="W364" s="98"/>
      <c r="X364" s="98"/>
      <c r="Y364" s="98"/>
      <c r="Z364" s="98"/>
      <c r="AA364" s="98"/>
      <c r="AB364" s="98"/>
      <c r="AC364" s="98"/>
      <c r="AD364" s="98"/>
      <c r="AE364" s="98"/>
      <c r="AF364" s="98"/>
      <c r="AG364" s="98"/>
      <c r="AH364" s="98"/>
      <c r="AI364" s="98"/>
      <c r="AJ364" s="98"/>
      <c r="AK364" s="98"/>
      <c r="AL364" s="98"/>
      <c r="AM364" s="98"/>
      <c r="AN364" s="98"/>
      <c r="AO364" s="98"/>
      <c r="AP364" s="98"/>
      <c r="AQ364" s="98"/>
      <c r="AR364" s="98"/>
      <c r="AS364" s="98"/>
      <c r="AT364" s="98"/>
      <c r="AU364" s="98"/>
      <c r="AV364" s="98"/>
      <c r="AW364" s="98"/>
      <c r="AX364" s="98"/>
      <c r="AY364" s="98"/>
      <c r="AZ364" s="98"/>
    </row>
    <row r="365" spans="1:52" x14ac:dyDescent="0.2">
      <c r="A365" s="121">
        <f t="shared" si="17"/>
        <v>44551</v>
      </c>
      <c r="B365" s="121" t="str">
        <f t="shared" si="16"/>
        <v/>
      </c>
      <c r="C365" s="103"/>
      <c r="D365" s="103"/>
      <c r="E365" s="103"/>
      <c r="F365" s="103"/>
      <c r="G365" s="103"/>
      <c r="H365" s="103"/>
      <c r="I365" s="99" t="str">
        <f t="shared" si="15"/>
        <v/>
      </c>
      <c r="J365" s="98"/>
      <c r="K365" s="98"/>
      <c r="L365" s="98"/>
      <c r="M365" s="98"/>
      <c r="N365" s="98"/>
      <c r="O365" s="98"/>
      <c r="P365" s="98"/>
      <c r="Q365" s="98"/>
      <c r="R365" s="98"/>
      <c r="S365" s="98"/>
      <c r="T365" s="98"/>
      <c r="U365" s="98"/>
      <c r="V365" s="98"/>
      <c r="W365" s="98"/>
      <c r="X365" s="98"/>
      <c r="Y365" s="98"/>
      <c r="Z365" s="98"/>
      <c r="AA365" s="98"/>
      <c r="AB365" s="98"/>
      <c r="AC365" s="98"/>
      <c r="AD365" s="98"/>
      <c r="AE365" s="98"/>
      <c r="AF365" s="98"/>
      <c r="AG365" s="98"/>
      <c r="AH365" s="98"/>
      <c r="AI365" s="98"/>
      <c r="AJ365" s="98"/>
      <c r="AK365" s="98"/>
      <c r="AL365" s="98"/>
      <c r="AM365" s="98"/>
      <c r="AN365" s="98"/>
      <c r="AO365" s="98"/>
      <c r="AP365" s="98"/>
      <c r="AQ365" s="98"/>
      <c r="AR365" s="98"/>
      <c r="AS365" s="98"/>
      <c r="AT365" s="98"/>
      <c r="AU365" s="98"/>
      <c r="AV365" s="98"/>
      <c r="AW365" s="98"/>
      <c r="AX365" s="98"/>
      <c r="AY365" s="98"/>
      <c r="AZ365" s="98"/>
    </row>
    <row r="366" spans="1:52" x14ac:dyDescent="0.2">
      <c r="A366" s="121">
        <f t="shared" si="17"/>
        <v>44552</v>
      </c>
      <c r="B366" s="121" t="str">
        <f t="shared" si="16"/>
        <v>Mittwoch</v>
      </c>
      <c r="C366" s="103"/>
      <c r="D366" s="103"/>
      <c r="E366" s="103"/>
      <c r="F366" s="103"/>
      <c r="G366" s="103"/>
      <c r="H366" s="103"/>
      <c r="I366" s="99" t="str">
        <f t="shared" si="15"/>
        <v/>
      </c>
      <c r="J366" s="98"/>
      <c r="K366" s="98"/>
      <c r="L366" s="98"/>
      <c r="M366" s="98"/>
      <c r="N366" s="98"/>
      <c r="O366" s="98"/>
      <c r="P366" s="98"/>
      <c r="Q366" s="98"/>
      <c r="R366" s="98"/>
      <c r="S366" s="98"/>
      <c r="T366" s="98"/>
      <c r="U366" s="98"/>
      <c r="V366" s="98"/>
      <c r="W366" s="98"/>
      <c r="X366" s="98"/>
      <c r="Y366" s="98"/>
      <c r="Z366" s="98"/>
      <c r="AA366" s="98"/>
      <c r="AB366" s="98"/>
      <c r="AC366" s="98"/>
      <c r="AD366" s="98"/>
      <c r="AE366" s="98"/>
      <c r="AF366" s="98"/>
      <c r="AG366" s="98"/>
      <c r="AH366" s="98"/>
      <c r="AI366" s="98"/>
      <c r="AJ366" s="98"/>
      <c r="AK366" s="98"/>
      <c r="AL366" s="98"/>
      <c r="AM366" s="98"/>
      <c r="AN366" s="98"/>
      <c r="AO366" s="98"/>
      <c r="AP366" s="98"/>
      <c r="AQ366" s="98"/>
      <c r="AR366" s="98"/>
      <c r="AS366" s="98"/>
      <c r="AT366" s="98"/>
      <c r="AU366" s="98"/>
      <c r="AV366" s="98"/>
      <c r="AW366" s="98"/>
      <c r="AX366" s="98"/>
      <c r="AY366" s="98"/>
      <c r="AZ366" s="98"/>
    </row>
    <row r="367" spans="1:52" x14ac:dyDescent="0.2">
      <c r="A367" s="121">
        <f t="shared" si="17"/>
        <v>44553</v>
      </c>
      <c r="B367" s="121" t="str">
        <f t="shared" si="16"/>
        <v/>
      </c>
      <c r="C367" s="103"/>
      <c r="D367" s="103"/>
      <c r="E367" s="103"/>
      <c r="F367" s="103"/>
      <c r="G367" s="103"/>
      <c r="H367" s="103"/>
      <c r="I367" s="99" t="str">
        <f t="shared" si="15"/>
        <v/>
      </c>
      <c r="J367" s="98"/>
      <c r="K367" s="98"/>
      <c r="L367" s="98"/>
      <c r="M367" s="98"/>
      <c r="N367" s="98"/>
      <c r="O367" s="98"/>
      <c r="P367" s="98"/>
      <c r="Q367" s="98"/>
      <c r="R367" s="98"/>
      <c r="S367" s="98"/>
      <c r="T367" s="98"/>
      <c r="U367" s="98"/>
      <c r="V367" s="98"/>
      <c r="W367" s="98"/>
      <c r="X367" s="98"/>
      <c r="Y367" s="98"/>
      <c r="Z367" s="98"/>
      <c r="AA367" s="98"/>
      <c r="AB367" s="98"/>
      <c r="AC367" s="98"/>
      <c r="AD367" s="98"/>
      <c r="AE367" s="98"/>
      <c r="AF367" s="98"/>
      <c r="AG367" s="98"/>
      <c r="AH367" s="98"/>
      <c r="AI367" s="98"/>
      <c r="AJ367" s="98"/>
      <c r="AK367" s="98"/>
      <c r="AL367" s="98"/>
      <c r="AM367" s="98"/>
      <c r="AN367" s="98"/>
      <c r="AO367" s="98"/>
      <c r="AP367" s="98"/>
      <c r="AQ367" s="98"/>
      <c r="AR367" s="98"/>
      <c r="AS367" s="98"/>
      <c r="AT367" s="98"/>
      <c r="AU367" s="98"/>
      <c r="AV367" s="98"/>
      <c r="AW367" s="98"/>
      <c r="AX367" s="98"/>
      <c r="AY367" s="98"/>
      <c r="AZ367" s="98"/>
    </row>
    <row r="368" spans="1:52" x14ac:dyDescent="0.2">
      <c r="A368" s="121">
        <f t="shared" si="17"/>
        <v>44554</v>
      </c>
      <c r="B368" s="121" t="str">
        <f t="shared" si="16"/>
        <v/>
      </c>
      <c r="C368" s="103"/>
      <c r="D368" s="103"/>
      <c r="E368" s="103"/>
      <c r="F368" s="103"/>
      <c r="G368" s="103"/>
      <c r="H368" s="103"/>
      <c r="I368" s="99" t="str">
        <f t="shared" si="15"/>
        <v/>
      </c>
      <c r="J368" s="98"/>
      <c r="K368" s="98"/>
      <c r="L368" s="98"/>
      <c r="M368" s="98"/>
      <c r="N368" s="98"/>
      <c r="O368" s="98"/>
      <c r="P368" s="98"/>
      <c r="Q368" s="98"/>
      <c r="R368" s="98"/>
      <c r="S368" s="98"/>
      <c r="T368" s="98"/>
      <c r="U368" s="98"/>
      <c r="V368" s="98"/>
      <c r="W368" s="98"/>
      <c r="X368" s="98"/>
      <c r="Y368" s="98"/>
      <c r="Z368" s="98"/>
      <c r="AA368" s="98"/>
      <c r="AB368" s="98"/>
      <c r="AC368" s="98"/>
      <c r="AD368" s="98"/>
      <c r="AE368" s="98"/>
      <c r="AF368" s="98"/>
      <c r="AG368" s="98"/>
      <c r="AH368" s="98"/>
      <c r="AI368" s="98"/>
      <c r="AJ368" s="98"/>
      <c r="AK368" s="98"/>
      <c r="AL368" s="98"/>
      <c r="AM368" s="98"/>
      <c r="AN368" s="98"/>
      <c r="AO368" s="98"/>
      <c r="AP368" s="98"/>
      <c r="AQ368" s="98"/>
      <c r="AR368" s="98"/>
      <c r="AS368" s="98"/>
      <c r="AT368" s="98"/>
      <c r="AU368" s="98"/>
      <c r="AV368" s="98"/>
      <c r="AW368" s="98"/>
      <c r="AX368" s="98"/>
      <c r="AY368" s="98"/>
      <c r="AZ368" s="98"/>
    </row>
    <row r="369" spans="1:52" x14ac:dyDescent="0.2">
      <c r="A369" s="121">
        <f t="shared" si="17"/>
        <v>44555</v>
      </c>
      <c r="B369" s="121" t="str">
        <f t="shared" si="16"/>
        <v/>
      </c>
      <c r="C369" s="103"/>
      <c r="D369" s="103"/>
      <c r="E369" s="103"/>
      <c r="F369" s="103"/>
      <c r="G369" s="103"/>
      <c r="H369" s="103"/>
      <c r="I369" s="99" t="str">
        <f t="shared" si="15"/>
        <v/>
      </c>
      <c r="J369" s="98"/>
      <c r="K369" s="98"/>
      <c r="L369" s="98"/>
      <c r="M369" s="98"/>
      <c r="N369" s="98"/>
      <c r="O369" s="98"/>
      <c r="P369" s="98"/>
      <c r="Q369" s="98"/>
      <c r="R369" s="98"/>
      <c r="S369" s="98"/>
      <c r="T369" s="98"/>
      <c r="U369" s="98"/>
      <c r="V369" s="98"/>
      <c r="W369" s="98"/>
      <c r="X369" s="98"/>
      <c r="Y369" s="98"/>
      <c r="Z369" s="98"/>
      <c r="AA369" s="98"/>
      <c r="AB369" s="98"/>
      <c r="AC369" s="98"/>
      <c r="AD369" s="98"/>
      <c r="AE369" s="98"/>
      <c r="AF369" s="98"/>
      <c r="AG369" s="98"/>
      <c r="AH369" s="98"/>
      <c r="AI369" s="98"/>
      <c r="AJ369" s="98"/>
      <c r="AK369" s="98"/>
      <c r="AL369" s="98"/>
      <c r="AM369" s="98"/>
      <c r="AN369" s="98"/>
      <c r="AO369" s="98"/>
      <c r="AP369" s="98"/>
      <c r="AQ369" s="98"/>
      <c r="AR369" s="98"/>
      <c r="AS369" s="98"/>
      <c r="AT369" s="98"/>
      <c r="AU369" s="98"/>
      <c r="AV369" s="98"/>
      <c r="AW369" s="98"/>
      <c r="AX369" s="98"/>
      <c r="AY369" s="98"/>
      <c r="AZ369" s="98"/>
    </row>
    <row r="370" spans="1:52" x14ac:dyDescent="0.2">
      <c r="A370" s="121">
        <f t="shared" si="17"/>
        <v>44556</v>
      </c>
      <c r="B370" s="121" t="str">
        <f t="shared" si="16"/>
        <v/>
      </c>
      <c r="C370" s="103"/>
      <c r="D370" s="103"/>
      <c r="E370" s="103"/>
      <c r="F370" s="103"/>
      <c r="G370" s="103"/>
      <c r="H370" s="103"/>
      <c r="I370" s="99" t="str">
        <f t="shared" si="15"/>
        <v/>
      </c>
      <c r="J370" s="98"/>
      <c r="K370" s="98"/>
      <c r="L370" s="98"/>
      <c r="M370" s="98"/>
      <c r="N370" s="98"/>
      <c r="O370" s="98"/>
      <c r="P370" s="98"/>
      <c r="Q370" s="98"/>
      <c r="R370" s="98"/>
      <c r="S370" s="98"/>
      <c r="T370" s="98"/>
      <c r="U370" s="98"/>
      <c r="V370" s="98"/>
      <c r="W370" s="98"/>
      <c r="X370" s="98"/>
      <c r="Y370" s="98"/>
      <c r="Z370" s="98"/>
      <c r="AA370" s="98"/>
      <c r="AB370" s="98"/>
      <c r="AC370" s="98"/>
      <c r="AD370" s="98"/>
      <c r="AE370" s="98"/>
      <c r="AF370" s="98"/>
      <c r="AG370" s="98"/>
      <c r="AH370" s="98"/>
      <c r="AI370" s="98"/>
      <c r="AJ370" s="98"/>
      <c r="AK370" s="98"/>
      <c r="AL370" s="98"/>
      <c r="AM370" s="98"/>
      <c r="AN370" s="98"/>
      <c r="AO370" s="98"/>
      <c r="AP370" s="98"/>
      <c r="AQ370" s="98"/>
      <c r="AR370" s="98"/>
      <c r="AS370" s="98"/>
      <c r="AT370" s="98"/>
      <c r="AU370" s="98"/>
      <c r="AV370" s="98"/>
      <c r="AW370" s="98"/>
      <c r="AX370" s="98"/>
      <c r="AY370" s="98"/>
      <c r="AZ370" s="98"/>
    </row>
    <row r="371" spans="1:52" x14ac:dyDescent="0.2">
      <c r="A371" s="121">
        <f t="shared" si="17"/>
        <v>44557</v>
      </c>
      <c r="B371" s="121" t="str">
        <f t="shared" si="16"/>
        <v/>
      </c>
      <c r="C371" s="103"/>
      <c r="D371" s="103"/>
      <c r="E371" s="103"/>
      <c r="F371" s="103"/>
      <c r="G371" s="103"/>
      <c r="H371" s="103"/>
      <c r="I371" s="99" t="str">
        <f t="shared" si="15"/>
        <v/>
      </c>
      <c r="J371" s="98"/>
      <c r="K371" s="98"/>
      <c r="L371" s="98"/>
      <c r="M371" s="98"/>
      <c r="N371" s="98"/>
      <c r="O371" s="98"/>
      <c r="P371" s="98"/>
      <c r="Q371" s="98"/>
      <c r="R371" s="98"/>
      <c r="S371" s="98"/>
      <c r="T371" s="98"/>
      <c r="U371" s="98"/>
      <c r="V371" s="98"/>
      <c r="W371" s="98"/>
      <c r="X371" s="98"/>
      <c r="Y371" s="98"/>
      <c r="Z371" s="98"/>
      <c r="AA371" s="98"/>
      <c r="AB371" s="98"/>
      <c r="AC371" s="98"/>
      <c r="AD371" s="98"/>
      <c r="AE371" s="98"/>
      <c r="AF371" s="98"/>
      <c r="AG371" s="98"/>
      <c r="AH371" s="98"/>
      <c r="AI371" s="98"/>
      <c r="AJ371" s="98"/>
      <c r="AK371" s="98"/>
      <c r="AL371" s="98"/>
      <c r="AM371" s="98"/>
      <c r="AN371" s="98"/>
      <c r="AO371" s="98"/>
      <c r="AP371" s="98"/>
      <c r="AQ371" s="98"/>
      <c r="AR371" s="98"/>
      <c r="AS371" s="98"/>
      <c r="AT371" s="98"/>
      <c r="AU371" s="98"/>
      <c r="AV371" s="98"/>
      <c r="AW371" s="98"/>
      <c r="AX371" s="98"/>
      <c r="AY371" s="98"/>
      <c r="AZ371" s="98"/>
    </row>
    <row r="372" spans="1:52" x14ac:dyDescent="0.2">
      <c r="A372" s="121">
        <f t="shared" si="17"/>
        <v>44558</v>
      </c>
      <c r="B372" s="121" t="str">
        <f t="shared" si="16"/>
        <v/>
      </c>
      <c r="C372" s="103"/>
      <c r="D372" s="103"/>
      <c r="E372" s="103"/>
      <c r="F372" s="103"/>
      <c r="G372" s="103"/>
      <c r="H372" s="103"/>
      <c r="I372" s="99" t="str">
        <f t="shared" si="15"/>
        <v/>
      </c>
      <c r="J372" s="98"/>
      <c r="K372" s="98"/>
      <c r="L372" s="98"/>
      <c r="M372" s="98"/>
      <c r="N372" s="98"/>
      <c r="O372" s="98"/>
      <c r="P372" s="98"/>
      <c r="Q372" s="98"/>
      <c r="R372" s="98"/>
      <c r="S372" s="98"/>
      <c r="T372" s="98"/>
      <c r="U372" s="98"/>
      <c r="V372" s="98"/>
      <c r="W372" s="98"/>
      <c r="X372" s="98"/>
      <c r="Y372" s="98"/>
      <c r="Z372" s="98"/>
      <c r="AA372" s="98"/>
      <c r="AB372" s="98"/>
      <c r="AC372" s="98"/>
      <c r="AD372" s="98"/>
      <c r="AE372" s="98"/>
      <c r="AF372" s="98"/>
      <c r="AG372" s="98"/>
      <c r="AH372" s="98"/>
      <c r="AI372" s="98"/>
      <c r="AJ372" s="98"/>
      <c r="AK372" s="98"/>
      <c r="AL372" s="98"/>
      <c r="AM372" s="98"/>
      <c r="AN372" s="98"/>
      <c r="AO372" s="98"/>
      <c r="AP372" s="98"/>
      <c r="AQ372" s="98"/>
      <c r="AR372" s="98"/>
      <c r="AS372" s="98"/>
      <c r="AT372" s="98"/>
      <c r="AU372" s="98"/>
      <c r="AV372" s="98"/>
      <c r="AW372" s="98"/>
      <c r="AX372" s="98"/>
      <c r="AY372" s="98"/>
      <c r="AZ372" s="98"/>
    </row>
    <row r="373" spans="1:52" x14ac:dyDescent="0.2">
      <c r="A373" s="121">
        <f t="shared" si="17"/>
        <v>44559</v>
      </c>
      <c r="B373" s="121" t="str">
        <f t="shared" si="16"/>
        <v>Mittwoch</v>
      </c>
      <c r="C373" s="103"/>
      <c r="D373" s="103"/>
      <c r="E373" s="103"/>
      <c r="F373" s="103"/>
      <c r="G373" s="103"/>
      <c r="H373" s="103"/>
      <c r="I373" s="99" t="str">
        <f t="shared" si="15"/>
        <v/>
      </c>
      <c r="J373" s="98"/>
      <c r="K373" s="98"/>
      <c r="L373" s="98"/>
      <c r="M373" s="98"/>
      <c r="N373" s="98"/>
      <c r="O373" s="98"/>
      <c r="P373" s="98"/>
      <c r="Q373" s="98"/>
      <c r="R373" s="98"/>
      <c r="S373" s="98"/>
      <c r="T373" s="98"/>
      <c r="U373" s="98"/>
      <c r="V373" s="98"/>
      <c r="W373" s="98"/>
      <c r="X373" s="98"/>
      <c r="Y373" s="98"/>
      <c r="Z373" s="98"/>
      <c r="AA373" s="98"/>
      <c r="AB373" s="98"/>
      <c r="AC373" s="98"/>
      <c r="AD373" s="98"/>
      <c r="AE373" s="98"/>
      <c r="AF373" s="98"/>
      <c r="AG373" s="98"/>
      <c r="AH373" s="98"/>
      <c r="AI373" s="98"/>
      <c r="AJ373" s="98"/>
      <c r="AK373" s="98"/>
      <c r="AL373" s="98"/>
      <c r="AM373" s="98"/>
      <c r="AN373" s="98"/>
      <c r="AO373" s="98"/>
      <c r="AP373" s="98"/>
      <c r="AQ373" s="98"/>
      <c r="AR373" s="98"/>
      <c r="AS373" s="98"/>
      <c r="AT373" s="98"/>
      <c r="AU373" s="98"/>
      <c r="AV373" s="98"/>
      <c r="AW373" s="98"/>
      <c r="AX373" s="98"/>
      <c r="AY373" s="98"/>
      <c r="AZ373" s="98"/>
    </row>
    <row r="374" spans="1:52" x14ac:dyDescent="0.2">
      <c r="A374" s="121">
        <f t="shared" si="17"/>
        <v>44560</v>
      </c>
      <c r="B374" s="121" t="str">
        <f t="shared" si="16"/>
        <v/>
      </c>
      <c r="C374" s="103"/>
      <c r="D374" s="103"/>
      <c r="E374" s="103"/>
      <c r="F374" s="103"/>
      <c r="G374" s="103"/>
      <c r="H374" s="103"/>
      <c r="I374" s="99" t="str">
        <f t="shared" si="15"/>
        <v/>
      </c>
      <c r="J374" s="98"/>
      <c r="K374" s="98"/>
      <c r="L374" s="98"/>
      <c r="M374" s="98"/>
      <c r="N374" s="98"/>
      <c r="O374" s="98"/>
      <c r="P374" s="98"/>
      <c r="Q374" s="98"/>
      <c r="R374" s="98"/>
      <c r="S374" s="98"/>
      <c r="T374" s="98"/>
      <c r="U374" s="98"/>
      <c r="V374" s="98"/>
      <c r="W374" s="98"/>
      <c r="X374" s="98"/>
      <c r="Y374" s="98"/>
      <c r="Z374" s="98"/>
      <c r="AA374" s="98"/>
      <c r="AB374" s="98"/>
      <c r="AC374" s="98"/>
      <c r="AD374" s="98"/>
      <c r="AE374" s="98"/>
      <c r="AF374" s="98"/>
      <c r="AG374" s="98"/>
      <c r="AH374" s="98"/>
      <c r="AI374" s="98"/>
      <c r="AJ374" s="98"/>
      <c r="AK374" s="98"/>
      <c r="AL374" s="98"/>
      <c r="AM374" s="98"/>
      <c r="AN374" s="98"/>
      <c r="AO374" s="98"/>
      <c r="AP374" s="98"/>
      <c r="AQ374" s="98"/>
      <c r="AR374" s="98"/>
      <c r="AS374" s="98"/>
      <c r="AT374" s="98"/>
      <c r="AU374" s="98"/>
      <c r="AV374" s="98"/>
      <c r="AW374" s="98"/>
      <c r="AX374" s="98"/>
      <c r="AY374" s="98"/>
      <c r="AZ374" s="98"/>
    </row>
    <row r="375" spans="1:52" x14ac:dyDescent="0.2">
      <c r="A375" s="121">
        <f t="shared" si="17"/>
        <v>44561</v>
      </c>
      <c r="B375" s="121" t="str">
        <f t="shared" si="16"/>
        <v/>
      </c>
      <c r="C375" s="103"/>
      <c r="D375" s="103"/>
      <c r="E375" s="103"/>
      <c r="F375" s="103"/>
      <c r="G375" s="103"/>
      <c r="H375" s="103"/>
      <c r="I375" s="99" t="str">
        <f t="shared" si="15"/>
        <v/>
      </c>
      <c r="J375" s="98"/>
      <c r="K375" s="98"/>
      <c r="L375" s="98"/>
      <c r="M375" s="98"/>
      <c r="N375" s="98"/>
      <c r="O375" s="98"/>
      <c r="P375" s="98"/>
      <c r="Q375" s="98"/>
      <c r="R375" s="98"/>
      <c r="S375" s="98"/>
      <c r="T375" s="98"/>
      <c r="U375" s="98"/>
      <c r="V375" s="98"/>
      <c r="W375" s="98"/>
      <c r="X375" s="98"/>
      <c r="Y375" s="98"/>
      <c r="Z375" s="98"/>
      <c r="AA375" s="98"/>
      <c r="AB375" s="98"/>
      <c r="AC375" s="98"/>
      <c r="AD375" s="98"/>
      <c r="AE375" s="98"/>
      <c r="AF375" s="98"/>
      <c r="AG375" s="98"/>
      <c r="AH375" s="98"/>
      <c r="AI375" s="98"/>
      <c r="AJ375" s="98"/>
      <c r="AK375" s="98"/>
      <c r="AL375" s="98"/>
      <c r="AM375" s="98"/>
      <c r="AN375" s="98"/>
      <c r="AO375" s="98"/>
      <c r="AP375" s="98"/>
      <c r="AQ375" s="98"/>
      <c r="AR375" s="98"/>
      <c r="AS375" s="98"/>
      <c r="AT375" s="98"/>
      <c r="AU375" s="98"/>
      <c r="AV375" s="98"/>
      <c r="AW375" s="98"/>
      <c r="AX375" s="98"/>
      <c r="AY375" s="98"/>
      <c r="AZ375" s="98"/>
    </row>
    <row r="376" spans="1:52" x14ac:dyDescent="0.2">
      <c r="A376" s="121" t="str">
        <f>IF(YEAR(A375+1)&lt;&gt;YEAR(A375),"",A375+1)</f>
        <v/>
      </c>
      <c r="B376" s="121" t="str">
        <f t="shared" si="16"/>
        <v/>
      </c>
      <c r="C376" s="103"/>
      <c r="D376" s="103"/>
      <c r="E376" s="103"/>
      <c r="F376" s="103"/>
      <c r="G376" s="103"/>
      <c r="H376" s="103"/>
      <c r="I376" s="99" t="str">
        <f t="shared" si="15"/>
        <v/>
      </c>
      <c r="J376" s="98"/>
      <c r="K376" s="98"/>
      <c r="L376" s="98"/>
      <c r="M376" s="98"/>
      <c r="N376" s="98"/>
      <c r="O376" s="98"/>
      <c r="P376" s="98"/>
      <c r="Q376" s="98"/>
      <c r="R376" s="98"/>
      <c r="S376" s="98"/>
      <c r="T376" s="98"/>
      <c r="U376" s="98"/>
      <c r="V376" s="98"/>
      <c r="W376" s="98"/>
      <c r="X376" s="98"/>
      <c r="Y376" s="98"/>
      <c r="Z376" s="98"/>
      <c r="AA376" s="98"/>
      <c r="AB376" s="98"/>
      <c r="AC376" s="98"/>
      <c r="AD376" s="98"/>
      <c r="AE376" s="98"/>
      <c r="AF376" s="98"/>
      <c r="AG376" s="98"/>
      <c r="AH376" s="98"/>
      <c r="AI376" s="98"/>
      <c r="AJ376" s="98"/>
      <c r="AK376" s="98"/>
      <c r="AL376" s="98"/>
      <c r="AM376" s="98"/>
      <c r="AN376" s="98"/>
      <c r="AO376" s="98"/>
      <c r="AP376" s="98"/>
      <c r="AQ376" s="98"/>
      <c r="AR376" s="98"/>
      <c r="AS376" s="98"/>
      <c r="AT376" s="98"/>
      <c r="AU376" s="98"/>
      <c r="AV376" s="98"/>
      <c r="AW376" s="98"/>
      <c r="AX376" s="98"/>
      <c r="AY376" s="98"/>
      <c r="AZ376" s="98"/>
    </row>
    <row r="377" spans="1:52" x14ac:dyDescent="0.2">
      <c r="C377" s="76"/>
      <c r="G377" s="76"/>
      <c r="H377" s="76"/>
      <c r="I377" s="10"/>
      <c r="J377" s="10"/>
      <c r="K377" s="10"/>
      <c r="L377" s="10"/>
      <c r="M377" s="10"/>
      <c r="N377" s="10"/>
    </row>
    <row r="378" spans="1:52" x14ac:dyDescent="0.2">
      <c r="C378" s="76"/>
      <c r="G378" s="76"/>
      <c r="H378" s="76"/>
      <c r="I378" s="10"/>
      <c r="J378" s="10"/>
      <c r="K378" s="10"/>
      <c r="L378" s="10"/>
      <c r="M378" s="10"/>
      <c r="N378" s="10"/>
    </row>
    <row r="379" spans="1:52" x14ac:dyDescent="0.2">
      <c r="C379" s="76"/>
      <c r="G379" s="76"/>
      <c r="H379" s="76"/>
      <c r="I379" s="10"/>
      <c r="J379" s="10"/>
      <c r="K379" s="10"/>
      <c r="L379" s="10"/>
      <c r="M379" s="10"/>
      <c r="N379" s="10"/>
    </row>
    <row r="380" spans="1:52" x14ac:dyDescent="0.2">
      <c r="C380" s="76"/>
      <c r="G380" s="76"/>
      <c r="H380" s="76"/>
      <c r="I380" s="10"/>
      <c r="J380" s="10"/>
      <c r="K380" s="10"/>
      <c r="L380" s="10"/>
      <c r="M380" s="10"/>
      <c r="N380" s="10"/>
    </row>
  </sheetData>
  <sheetProtection algorithmName="SHA-512" hashValue="NFKN4Kxd2dCmDvQVB28Xo4rJFuouZSRcwdvpUmc/1ga38swA7dt+ep7YCHYyYUGV3ErgnSSV1fIdgI15eJyFhw==" saltValue="hirOx2Q6vbgclMmabWPrsQ==" spinCount="100000" sheet="1" objects="1" scenarios="1" formatCells="0" formatColumns="0" formatRows="0"/>
  <mergeCells count="12">
    <mergeCell ref="A6:B6"/>
    <mergeCell ref="C6:H6"/>
    <mergeCell ref="A7:B7"/>
    <mergeCell ref="C7:H7"/>
    <mergeCell ref="I7:I9"/>
    <mergeCell ref="G8:G9"/>
    <mergeCell ref="A8:B9"/>
    <mergeCell ref="C8:C9"/>
    <mergeCell ref="E8:E9"/>
    <mergeCell ref="D8:D9"/>
    <mergeCell ref="F8:F9"/>
    <mergeCell ref="H8:H9"/>
  </mergeCells>
  <conditionalFormatting sqref="J8:AZ8">
    <cfRule type="expression" dxfId="5" priority="1">
      <formula>AND(SUM(J11:J76)&gt;0,J$8="")</formula>
    </cfRule>
  </conditionalFormatting>
  <pageMargins left="0.78740157499999996" right="0.78740157499999996" top="0.984251969" bottom="0.984251969" header="0.4921259845" footer="0.4921259845"/>
  <pageSetup paperSize="9" scale="55" orientation="landscape" r:id="rId1"/>
  <headerFooter alignWithMargins="0"/>
  <drawing r:id="rId2"/>
  <extLst>
    <ext xmlns:x14="http://schemas.microsoft.com/office/spreadsheetml/2009/9/main" uri="{CCE6A557-97BC-4b89-ADB6-D9C93CAAB3DF}">
      <x14:dataValidations xmlns:xm="http://schemas.microsoft.com/office/excel/2006/main" xWindow="1161" yWindow="435" count="1">
        <x14:dataValidation type="list" allowBlank="1" showInputMessage="1" showErrorMessage="1" errorTitle="kein Listeneintrag" error="Kein Listeneintrag!" promptTitle="Firmenname auswählen" prompt="Änderungen der Liste_x000a_im Blatt &quot;L&quot; möglich!" xr:uid="{00000000-0002-0000-0100-000000000000}">
          <x14:formula1>
            <xm:f>L!$M$10:$M$250</xm:f>
          </x14:formula1>
          <xm:sqref>J8:AZ8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howOutlineSymbols="0"/>
    <pageSetUpPr fitToPage="1"/>
  </sheetPr>
  <dimension ref="A1:T376"/>
  <sheetViews>
    <sheetView showGridLines="0" showOutlineSymbols="0" workbookViewId="0">
      <pane ySplit="10" topLeftCell="A11" activePane="bottomLeft" state="frozen"/>
      <selection pane="bottomLeft"/>
    </sheetView>
  </sheetViews>
  <sheetFormatPr baseColWidth="10" defaultColWidth="10.7109375" defaultRowHeight="12.75" x14ac:dyDescent="0.2"/>
  <cols>
    <col min="1" max="1" width="32.7109375" style="9" customWidth="1"/>
    <col min="2" max="2" width="35.7109375" style="9" customWidth="1"/>
    <col min="3" max="3" width="10.7109375" style="10" customWidth="1"/>
    <col min="4" max="14" width="12.7109375" style="10" customWidth="1"/>
    <col min="15" max="15" width="12.7109375" style="9" customWidth="1"/>
    <col min="16" max="16" width="14.7109375" style="9" customWidth="1"/>
    <col min="17" max="17" width="10.7109375" style="9"/>
    <col min="18" max="18" width="10.5703125" style="131" customWidth="1"/>
    <col min="19" max="16384" width="10.7109375" style="9"/>
  </cols>
  <sheetData>
    <row r="1" spans="1:20" s="14" customFormat="1" ht="15.75" customHeight="1" x14ac:dyDescent="0.2">
      <c r="A1" s="26"/>
      <c r="B1" s="26"/>
      <c r="C1" s="55"/>
      <c r="D1" s="55"/>
      <c r="E1" s="9"/>
      <c r="F1" s="9"/>
      <c r="Q1" s="56"/>
      <c r="R1" s="131"/>
    </row>
    <row r="2" spans="1:20" s="14" customFormat="1" ht="15.75" customHeight="1" x14ac:dyDescent="0.2">
      <c r="A2" s="55"/>
      <c r="B2" s="27"/>
      <c r="C2" s="55"/>
      <c r="D2" s="55"/>
      <c r="Q2" s="56"/>
      <c r="R2" s="131"/>
    </row>
    <row r="3" spans="1:20" s="14" customFormat="1" ht="15.75" customHeight="1" x14ac:dyDescent="0.2">
      <c r="A3" s="26"/>
      <c r="B3" s="26"/>
      <c r="C3" s="55"/>
      <c r="D3" s="55"/>
      <c r="Q3" s="56"/>
      <c r="R3" s="131"/>
    </row>
    <row r="4" spans="1:20" s="14" customFormat="1" ht="15.75" customHeight="1" x14ac:dyDescent="0.2">
      <c r="A4" s="27" t="s">
        <v>0</v>
      </c>
      <c r="B4" s="55"/>
      <c r="C4" s="55"/>
      <c r="D4" s="55"/>
      <c r="Q4" s="56"/>
      <c r="R4" s="131"/>
    </row>
    <row r="5" spans="1:20" s="56" customFormat="1" ht="15.75" customHeight="1" x14ac:dyDescent="0.2">
      <c r="R5" s="131"/>
    </row>
    <row r="6" spans="1:20" s="14" customFormat="1" ht="15.75" x14ac:dyDescent="0.2">
      <c r="A6" s="119" t="str">
        <f>"Monatsmeldung Betreiber von Speicheranlagen "&amp;U!$B$11</f>
        <v>Monatsmeldung Betreiber von Speicheranlagen 2021</v>
      </c>
      <c r="B6" s="112"/>
      <c r="C6" s="113"/>
      <c r="D6" s="113"/>
      <c r="E6" s="113"/>
      <c r="F6" s="114"/>
      <c r="G6" s="56"/>
      <c r="Q6" s="56"/>
      <c r="R6" s="131"/>
    </row>
    <row r="7" spans="1:20" s="14" customFormat="1" ht="15.75" x14ac:dyDescent="0.2">
      <c r="A7" s="115" t="s">
        <v>6</v>
      </c>
      <c r="B7" s="116" t="str">
        <f>IF(U!$B$12&lt;&gt;"",U!$B$12,"")</f>
        <v/>
      </c>
      <c r="C7" s="118"/>
      <c r="D7" s="118"/>
      <c r="E7" s="118"/>
      <c r="F7" s="117"/>
      <c r="R7" s="131"/>
    </row>
    <row r="8" spans="1:20" s="14" customFormat="1" ht="15.75" x14ac:dyDescent="0.2">
      <c r="A8" s="119" t="s">
        <v>61</v>
      </c>
      <c r="B8" s="112"/>
      <c r="C8" s="113"/>
      <c r="D8" s="113"/>
      <c r="E8" s="113"/>
      <c r="F8" s="114"/>
      <c r="P8" s="57"/>
      <c r="R8" s="131" t="s">
        <v>120</v>
      </c>
    </row>
    <row r="9" spans="1:20" x14ac:dyDescent="0.2">
      <c r="A9" s="42"/>
      <c r="B9" s="42"/>
      <c r="C9" s="42"/>
      <c r="D9" s="82">
        <f>EOMONTH(DATE(U!$B$11,1,1),0)</f>
        <v>44227</v>
      </c>
      <c r="E9" s="82">
        <f>EOMONTH(DATE(U!$B$11,1,1),1)</f>
        <v>44255</v>
      </c>
      <c r="F9" s="82">
        <f>EOMONTH(DATE(U!$B$11,1,1),2)</f>
        <v>44286</v>
      </c>
      <c r="G9" s="82">
        <f>EOMONTH(DATE(U!$B$11,1,3),3)</f>
        <v>44316</v>
      </c>
      <c r="H9" s="82">
        <f>EOMONTH(DATE(U!$B$11,1,4),4)</f>
        <v>44347</v>
      </c>
      <c r="I9" s="82">
        <f>EOMONTH(DATE(U!$B$11,1,1),5)</f>
        <v>44377</v>
      </c>
      <c r="J9" s="82">
        <f>EOMONTH(DATE(U!$B$11,1,6),6)</f>
        <v>44408</v>
      </c>
      <c r="K9" s="82">
        <f>EOMONTH(DATE(U!$B$11,1,7),7)</f>
        <v>44439</v>
      </c>
      <c r="L9" s="82">
        <f>EOMONTH(DATE(U!$B$11,1,8),8)</f>
        <v>44469</v>
      </c>
      <c r="M9" s="82">
        <f>EOMONTH(DATE(U!$B$11,1,1),9)</f>
        <v>44500</v>
      </c>
      <c r="N9" s="82">
        <f>EOMONTH(DATE(U!$B$11,1,1),10)</f>
        <v>44530</v>
      </c>
      <c r="O9" s="82">
        <f>EOMONTH(DATE(U!$B$11,1,1),11)</f>
        <v>44561</v>
      </c>
      <c r="R9" s="131" t="s">
        <v>121</v>
      </c>
    </row>
    <row r="10" spans="1:20" ht="12.75" customHeight="1" x14ac:dyDescent="0.2">
      <c r="A10" s="197" t="s">
        <v>62</v>
      </c>
      <c r="B10" s="196"/>
      <c r="C10" s="39" t="s">
        <v>15</v>
      </c>
      <c r="D10" s="40" t="s">
        <v>45</v>
      </c>
      <c r="E10" s="40" t="s">
        <v>46</v>
      </c>
      <c r="F10" s="40" t="s">
        <v>47</v>
      </c>
      <c r="G10" s="40" t="s">
        <v>48</v>
      </c>
      <c r="H10" s="40" t="s">
        <v>49</v>
      </c>
      <c r="I10" s="40" t="s">
        <v>50</v>
      </c>
      <c r="J10" s="40" t="s">
        <v>51</v>
      </c>
      <c r="K10" s="40" t="s">
        <v>52</v>
      </c>
      <c r="L10" s="40" t="s">
        <v>53</v>
      </c>
      <c r="M10" s="40" t="s">
        <v>54</v>
      </c>
      <c r="N10" s="40" t="s">
        <v>55</v>
      </c>
      <c r="O10" s="40" t="s">
        <v>56</v>
      </c>
      <c r="P10" s="40" t="s">
        <v>97</v>
      </c>
      <c r="Q10" s="55"/>
      <c r="S10" s="55"/>
      <c r="T10" s="55"/>
    </row>
    <row r="11" spans="1:20" x14ac:dyDescent="0.2">
      <c r="A11" s="198" t="s">
        <v>124</v>
      </c>
      <c r="B11" s="91" t="s">
        <v>127</v>
      </c>
      <c r="C11" s="92" t="s">
        <v>16</v>
      </c>
      <c r="D11" s="95" t="str">
        <f>IF(SUMIF($B$17:$B$72,$B$22,D$17:D$72)&gt;0,SUMIF($B$17:$B$72,$B$22,D$17:D$72),"")</f>
        <v/>
      </c>
      <c r="E11" s="95" t="str">
        <f t="shared" ref="E11:O11" si="0">IF(SUMIF($B$17:$B$72,$B$22,E$17:E$72)&gt;0,SUMIF($B$17:$B$72,$B$22,E$17:E$72),"")</f>
        <v/>
      </c>
      <c r="F11" s="95" t="str">
        <f t="shared" si="0"/>
        <v/>
      </c>
      <c r="G11" s="95" t="str">
        <f t="shared" si="0"/>
        <v/>
      </c>
      <c r="H11" s="95" t="str">
        <f t="shared" si="0"/>
        <v/>
      </c>
      <c r="I11" s="95" t="str">
        <f t="shared" si="0"/>
        <v/>
      </c>
      <c r="J11" s="95" t="str">
        <f t="shared" si="0"/>
        <v/>
      </c>
      <c r="K11" s="95" t="str">
        <f t="shared" si="0"/>
        <v/>
      </c>
      <c r="L11" s="95" t="str">
        <f t="shared" si="0"/>
        <v/>
      </c>
      <c r="M11" s="95" t="str">
        <f t="shared" si="0"/>
        <v/>
      </c>
      <c r="N11" s="95" t="str">
        <f t="shared" si="0"/>
        <v/>
      </c>
      <c r="O11" s="95" t="str">
        <f t="shared" si="0"/>
        <v/>
      </c>
      <c r="P11" s="95" t="str">
        <f>O11</f>
        <v/>
      </c>
      <c r="Q11" s="55"/>
      <c r="R11" s="131">
        <f>MONTH(TT_Sp!A11)</f>
        <v>1</v>
      </c>
      <c r="S11" s="55"/>
      <c r="T11" s="55"/>
    </row>
    <row r="12" spans="1:20" x14ac:dyDescent="0.2">
      <c r="A12" s="199"/>
      <c r="B12" s="93" t="s">
        <v>126</v>
      </c>
      <c r="C12" s="94" t="s">
        <v>16</v>
      </c>
      <c r="D12" s="96" t="str">
        <f>IF(VLOOKUP(MM_Sp!D$9,TT_Sp!$A$11:$H$376,8,FALSE)&gt;0,VLOOKUP(MM_Sp!D$9,TT_Sp!$A$11:$H$376,8,FALSE),"")</f>
        <v/>
      </c>
      <c r="E12" s="96" t="str">
        <f>IF(VLOOKUP(MM_Sp!E$9,TT_Sp!$A$11:$H$376,8,FALSE)&gt;0,VLOOKUP(MM_Sp!E$9,TT_Sp!$A$11:$H$376,8,FALSE),"")</f>
        <v/>
      </c>
      <c r="F12" s="96" t="str">
        <f>IF(VLOOKUP(MM_Sp!F$9,TT_Sp!$A$11:$H$376,8,FALSE)&gt;0,VLOOKUP(MM_Sp!F$9,TT_Sp!$A$11:$H$376,8,FALSE),"")</f>
        <v/>
      </c>
      <c r="G12" s="96" t="str">
        <f>IF(VLOOKUP(MM_Sp!G$9,TT_Sp!$A$11:$H$376,8,FALSE)&gt;0,VLOOKUP(MM_Sp!G$9,TT_Sp!$A$11:$H$376,8,FALSE),"")</f>
        <v/>
      </c>
      <c r="H12" s="96" t="str">
        <f>IF(VLOOKUP(MM_Sp!H$9,TT_Sp!$A$11:$H$376,8,FALSE)&gt;0,VLOOKUP(MM_Sp!H$9,TT_Sp!$A$11:$H$376,8,FALSE),"")</f>
        <v/>
      </c>
      <c r="I12" s="96" t="str">
        <f>IF(VLOOKUP(MM_Sp!I$9,TT_Sp!$A$11:$H$376,8,FALSE)&gt;0,VLOOKUP(MM_Sp!I$9,TT_Sp!$A$11:$H$376,8,FALSE),"")</f>
        <v/>
      </c>
      <c r="J12" s="96" t="str">
        <f>IF(VLOOKUP(MM_Sp!J$9,TT_Sp!$A$11:$H$376,8,FALSE)&gt;0,VLOOKUP(MM_Sp!J$9,TT_Sp!$A$11:$H$376,8,FALSE),"")</f>
        <v/>
      </c>
      <c r="K12" s="96" t="str">
        <f>IF(VLOOKUP(MM_Sp!K$9,TT_Sp!$A$11:$H$376,8,FALSE)&gt;0,VLOOKUP(MM_Sp!K$9,TT_Sp!$A$11:$H$376,8,FALSE),"")</f>
        <v/>
      </c>
      <c r="L12" s="96" t="str">
        <f>IF(VLOOKUP(MM_Sp!L$9,TT_Sp!$A$11:$H$376,8,FALSE)&gt;0,VLOOKUP(MM_Sp!L$9,TT_Sp!$A$11:$H$376,8,FALSE),"")</f>
        <v/>
      </c>
      <c r="M12" s="96" t="str">
        <f>IF(VLOOKUP(MM_Sp!M$9,TT_Sp!$A$11:$H$376,8,FALSE)&gt;0,VLOOKUP(MM_Sp!M$9,TT_Sp!$A$11:$H$376,8,FALSE),"")</f>
        <v/>
      </c>
      <c r="N12" s="96" t="str">
        <f>IF(VLOOKUP(MM_Sp!N$9,TT_Sp!$A$11:$H$376,8,FALSE)&gt;0,VLOOKUP(MM_Sp!N$9,TT_Sp!$A$11:$H$376,8,FALSE),"")</f>
        <v/>
      </c>
      <c r="O12" s="96" t="str">
        <f>IF(VLOOKUP(MM_Sp!O$9,TT_Sp!$A$11:$H$376,8,FALSE)&gt;0,VLOOKUP(MM_Sp!O$9,TT_Sp!$A$11:$H$376,8,FALSE),"")</f>
        <v/>
      </c>
      <c r="P12" s="96" t="str">
        <f>O12</f>
        <v/>
      </c>
      <c r="Q12" s="55"/>
      <c r="R12" s="131">
        <f>MONTH(TT_Sp!A12)</f>
        <v>1</v>
      </c>
      <c r="S12" s="55"/>
      <c r="T12" s="55"/>
    </row>
    <row r="13" spans="1:20" x14ac:dyDescent="0.2">
      <c r="A13" s="198" t="s">
        <v>63</v>
      </c>
      <c r="B13" s="91" t="s">
        <v>121</v>
      </c>
      <c r="C13" s="92" t="s">
        <v>16</v>
      </c>
      <c r="D13" s="95" t="str">
        <f>IF(SUMIF($B$17:$B$72,$B$17,D$17:D$72)&gt;0,SUMIF($B$17:$B$72,$B$17,D$17:D$72),"")</f>
        <v/>
      </c>
      <c r="E13" s="95" t="str">
        <f t="shared" ref="E13:O13" si="1">IF(SUMIF($B$17:$B$72,$B$17,E$17:E$72)&gt;0,SUMIF($B$17:$B$72,$B$17,E$17:E$72),"")</f>
        <v/>
      </c>
      <c r="F13" s="95" t="str">
        <f t="shared" si="1"/>
        <v/>
      </c>
      <c r="G13" s="95" t="str">
        <f t="shared" si="1"/>
        <v/>
      </c>
      <c r="H13" s="95" t="str">
        <f t="shared" si="1"/>
        <v/>
      </c>
      <c r="I13" s="95" t="str">
        <f t="shared" si="1"/>
        <v/>
      </c>
      <c r="J13" s="95" t="str">
        <f t="shared" si="1"/>
        <v/>
      </c>
      <c r="K13" s="95" t="str">
        <f t="shared" si="1"/>
        <v/>
      </c>
      <c r="L13" s="95" t="str">
        <f t="shared" si="1"/>
        <v/>
      </c>
      <c r="M13" s="95" t="str">
        <f t="shared" si="1"/>
        <v/>
      </c>
      <c r="N13" s="95" t="str">
        <f t="shared" si="1"/>
        <v/>
      </c>
      <c r="O13" s="95" t="str">
        <f t="shared" si="1"/>
        <v/>
      </c>
      <c r="P13" s="95" t="str">
        <f t="shared" ref="P13:P16" si="2">IF(SUM(D13:O13)&gt;0,SUM(D13:O13),"")</f>
        <v/>
      </c>
      <c r="Q13" s="55"/>
      <c r="R13" s="131">
        <f>MONTH(TT_Sp!A13)</f>
        <v>1</v>
      </c>
      <c r="S13" s="55"/>
      <c r="T13" s="55"/>
    </row>
    <row r="14" spans="1:20" x14ac:dyDescent="0.2">
      <c r="A14" s="199"/>
      <c r="B14" s="93" t="s">
        <v>125</v>
      </c>
      <c r="C14" s="94" t="s">
        <v>16</v>
      </c>
      <c r="D14" s="96" t="str">
        <f>IF(SUMIF(MM_Sp!$R$11:$R$375,MONTH(D$9),TT_Sp!$F$11:$F$376)&gt;0,SUMIF(MM_Sp!$R$11:$R$375,MONTH(D$9),TT_Sp!$F$11:$F$376)/1000,"")</f>
        <v/>
      </c>
      <c r="E14" s="96" t="str">
        <f>IF(SUMIF(MM_Sp!$R$11:$R$375,MONTH(E$9),TT_Sp!$F$11:$F$376)&gt;0,SUMIF(MM_Sp!$R$11:$R$375,MONTH(E$9),TT_Sp!$F$11:$F$376)/1000,"")</f>
        <v/>
      </c>
      <c r="F14" s="96" t="str">
        <f>IF(SUMIF(MM_Sp!$R$11:$R$375,MONTH(F$9),TT_Sp!$F$11:$F$376)&gt;0,SUMIF(MM_Sp!$R$11:$R$375,MONTH(F$9),TT_Sp!$F$11:$F$376)/1000,"")</f>
        <v/>
      </c>
      <c r="G14" s="96" t="str">
        <f>IF(SUMIF(MM_Sp!$R$11:$R$375,MONTH(G$9),TT_Sp!$F$11:$F$376)&gt;0,SUMIF(MM_Sp!$R$11:$R$375,MONTH(G$9),TT_Sp!$F$11:$F$376)/1000,"")</f>
        <v/>
      </c>
      <c r="H14" s="96" t="str">
        <f>IF(SUMIF(MM_Sp!$R$11:$R$375,MONTH(H$9),TT_Sp!$F$11:$F$376)&gt;0,SUMIF(MM_Sp!$R$11:$R$375,MONTH(H$9),TT_Sp!$F$11:$F$376)/1000,"")</f>
        <v/>
      </c>
      <c r="I14" s="96" t="str">
        <f>IF(SUMIF(MM_Sp!$R$11:$R$375,MONTH(I$9),TT_Sp!$F$11:$F$376)&gt;0,SUMIF(MM_Sp!$R$11:$R$375,MONTH(I$9),TT_Sp!$F$11:$F$376)/1000,"")</f>
        <v/>
      </c>
      <c r="J14" s="96" t="str">
        <f>IF(SUMIF(MM_Sp!$R$11:$R$375,MONTH(J$9),TT_Sp!$F$11:$F$376)&gt;0,SUMIF(MM_Sp!$R$11:$R$375,MONTH(J$9),TT_Sp!$F$11:$F$376)/1000,"")</f>
        <v/>
      </c>
      <c r="K14" s="96" t="str">
        <f>IF(SUMIF(MM_Sp!$R$11:$R$375,MONTH(K$9),TT_Sp!$F$11:$F$376)&gt;0,SUMIF(MM_Sp!$R$11:$R$375,MONTH(K$9),TT_Sp!$F$11:$F$376)/1000,"")</f>
        <v/>
      </c>
      <c r="L14" s="96" t="str">
        <f>IF(SUMIF(MM_Sp!$R$11:$R$375,MONTH(L$9),TT_Sp!$F$11:$F$376)&gt;0,SUMIF(MM_Sp!$R$11:$R$375,MONTH(L$9),TT_Sp!$F$11:$F$376)/1000,"")</f>
        <v/>
      </c>
      <c r="M14" s="96" t="str">
        <f>IF(SUMIF(MM_Sp!$R$11:$R$375,MONTH(M$9),TT_Sp!$F$11:$F$376)&gt;0,SUMIF(MM_Sp!$R$11:$R$375,MONTH(M$9),TT_Sp!$F$11:$F$376)/1000,"")</f>
        <v/>
      </c>
      <c r="N14" s="96" t="str">
        <f>IF(SUMIF(MM_Sp!$R$11:$R$375,MONTH(N$9),TT_Sp!$F$11:$F$376)&gt;0,SUMIF(MM_Sp!$R$11:$R$375,MONTH(N$9),TT_Sp!$F$11:$F$376)/1000,"")</f>
        <v/>
      </c>
      <c r="O14" s="96" t="str">
        <f>IF(SUMIF(MM_Sp!$R$11:$R$375,MONTH(O$9),TT_Sp!$F$11:$F$376)&gt;0,SUMIF(MM_Sp!$R$11:$R$375,MONTH(O$9),TT_Sp!$F$11:$F$376)/1000,"")</f>
        <v/>
      </c>
      <c r="P14" s="96" t="str">
        <f t="shared" si="2"/>
        <v/>
      </c>
      <c r="Q14" s="55"/>
      <c r="R14" s="131">
        <f>MONTH(TT_Sp!A14)</f>
        <v>1</v>
      </c>
      <c r="S14" s="55"/>
      <c r="T14" s="55"/>
    </row>
    <row r="15" spans="1:20" x14ac:dyDescent="0.2">
      <c r="A15" s="198" t="s">
        <v>64</v>
      </c>
      <c r="B15" s="91" t="s">
        <v>121</v>
      </c>
      <c r="C15" s="92" t="s">
        <v>16</v>
      </c>
      <c r="D15" s="95" t="str">
        <f>IF(SUMIF($B$17:$B$72,$B$18,D$17:D$72)&gt;0,SUMIF($B$17:$B$72,$B$18,D$17:D$72),"")</f>
        <v/>
      </c>
      <c r="E15" s="95" t="str">
        <f t="shared" ref="E15:O15" si="3">IF(SUMIF($B$17:$B$72,$B$18,E$17:E$72)&gt;0,SUMIF($B$17:$B$72,$B$18,E$17:E$72),"")</f>
        <v/>
      </c>
      <c r="F15" s="95" t="str">
        <f t="shared" si="3"/>
        <v/>
      </c>
      <c r="G15" s="95" t="str">
        <f t="shared" si="3"/>
        <v/>
      </c>
      <c r="H15" s="95" t="str">
        <f t="shared" si="3"/>
        <v/>
      </c>
      <c r="I15" s="95" t="str">
        <f t="shared" si="3"/>
        <v/>
      </c>
      <c r="J15" s="95" t="str">
        <f t="shared" si="3"/>
        <v/>
      </c>
      <c r="K15" s="95" t="str">
        <f t="shared" si="3"/>
        <v/>
      </c>
      <c r="L15" s="95" t="str">
        <f t="shared" si="3"/>
        <v/>
      </c>
      <c r="M15" s="95" t="str">
        <f t="shared" si="3"/>
        <v/>
      </c>
      <c r="N15" s="95" t="str">
        <f t="shared" si="3"/>
        <v/>
      </c>
      <c r="O15" s="95" t="str">
        <f t="shared" si="3"/>
        <v/>
      </c>
      <c r="P15" s="95" t="str">
        <f t="shared" si="2"/>
        <v/>
      </c>
      <c r="Q15" s="55"/>
      <c r="R15" s="131">
        <f>MONTH(TT_Sp!A15)</f>
        <v>1</v>
      </c>
      <c r="S15" s="55"/>
      <c r="T15" s="55"/>
    </row>
    <row r="16" spans="1:20" x14ac:dyDescent="0.2">
      <c r="A16" s="199"/>
      <c r="B16" s="93" t="s">
        <v>125</v>
      </c>
      <c r="C16" s="94" t="s">
        <v>16</v>
      </c>
      <c r="D16" s="96" t="str">
        <f>IF(SUMIF(MM_Sp!$R$11:$R$375,MONTH(D$9),TT_Sp!$E$11:$E$376)&gt;0,SUMIF(MM_Sp!$R$11:$R$375,MONTH(D$9),TT_Sp!$E$11:$E$376)/1000,"")</f>
        <v/>
      </c>
      <c r="E16" s="96" t="str">
        <f>IF(SUMIF(MM_Sp!$R$11:$R$375,MONTH(E$9),TT_Sp!$E$11:$E$376)&gt;0,SUMIF(MM_Sp!$R$11:$R$375,MONTH(E$9),TT_Sp!$E$11:$E$376)/1000,"")</f>
        <v/>
      </c>
      <c r="F16" s="96" t="str">
        <f>IF(SUMIF(MM_Sp!$R$11:$R$375,MONTH(F$9),TT_Sp!$E$11:$E$376)&gt;0,SUMIF(MM_Sp!$R$11:$R$375,MONTH(F$9),TT_Sp!$E$11:$E$376)/1000,"")</f>
        <v/>
      </c>
      <c r="G16" s="96" t="str">
        <f>IF(SUMIF(MM_Sp!$R$11:$R$375,MONTH(G$9),TT_Sp!$E$11:$E$376)&gt;0,SUMIF(MM_Sp!$R$11:$R$375,MONTH(G$9),TT_Sp!$E$11:$E$376)/1000,"")</f>
        <v/>
      </c>
      <c r="H16" s="96" t="str">
        <f>IF(SUMIF(MM_Sp!$R$11:$R$375,MONTH(H$9),TT_Sp!$E$11:$E$376)&gt;0,SUMIF(MM_Sp!$R$11:$R$375,MONTH(H$9),TT_Sp!$E$11:$E$376)/1000,"")</f>
        <v/>
      </c>
      <c r="I16" s="96" t="str">
        <f>IF(SUMIF(MM_Sp!$R$11:$R$375,MONTH(I$9),TT_Sp!$E$11:$E$376)&gt;0,SUMIF(MM_Sp!$R$11:$R$375,MONTH(I$9),TT_Sp!$E$11:$E$376)/1000,"")</f>
        <v/>
      </c>
      <c r="J16" s="96" t="str">
        <f>IF(SUMIF(MM_Sp!$R$11:$R$375,MONTH(J$9),TT_Sp!$E$11:$E$376)&gt;0,SUMIF(MM_Sp!$R$11:$R$375,MONTH(J$9),TT_Sp!$E$11:$E$376)/1000,"")</f>
        <v/>
      </c>
      <c r="K16" s="96" t="str">
        <f>IF(SUMIF(MM_Sp!$R$11:$R$375,MONTH(K$9),TT_Sp!$E$11:$E$376)&gt;0,SUMIF(MM_Sp!$R$11:$R$375,MONTH(K$9),TT_Sp!$E$11:$E$376)/1000,"")</f>
        <v/>
      </c>
      <c r="L16" s="96" t="str">
        <f>IF(SUMIF(MM_Sp!$R$11:$R$375,MONTH(L$9),TT_Sp!$E$11:$E$376)&gt;0,SUMIF(MM_Sp!$R$11:$R$375,MONTH(L$9),TT_Sp!$E$11:$E$376)/1000,"")</f>
        <v/>
      </c>
      <c r="M16" s="96" t="str">
        <f>IF(SUMIF(MM_Sp!$R$11:$R$375,MONTH(M$9),TT_Sp!$E$11:$E$376)&gt;0,SUMIF(MM_Sp!$R$11:$R$375,MONTH(M$9),TT_Sp!$E$11:$E$376)/1000,"")</f>
        <v/>
      </c>
      <c r="N16" s="96" t="str">
        <f>IF(SUMIF(MM_Sp!$R$11:$R$375,MONTH(N$9),TT_Sp!$E$11:$E$376)&gt;0,SUMIF(MM_Sp!$R$11:$R$375,MONTH(N$9),TT_Sp!$E$11:$E$376)/1000,"")</f>
        <v/>
      </c>
      <c r="O16" s="96" t="str">
        <f>IF(SUMIF(MM_Sp!$R$11:$R$375,MONTH(O$9),TT_Sp!$E$11:$E$376)&gt;0,SUMIF(MM_Sp!$R$11:$R$375,MONTH(O$9),TT_Sp!$E$11:$E$376)/1000,"")</f>
        <v/>
      </c>
      <c r="P16" s="96" t="str">
        <f t="shared" si="2"/>
        <v/>
      </c>
      <c r="Q16" s="55"/>
      <c r="R16" s="131">
        <f>MONTH(TT_Sp!A16)</f>
        <v>1</v>
      </c>
      <c r="S16" s="55"/>
      <c r="T16" s="55"/>
    </row>
    <row r="17" spans="1:20" x14ac:dyDescent="0.2">
      <c r="A17" s="192"/>
      <c r="B17" s="58" t="s">
        <v>63</v>
      </c>
      <c r="C17" s="59" t="s">
        <v>16</v>
      </c>
      <c r="D17" s="97"/>
      <c r="E17" s="97"/>
      <c r="F17" s="97"/>
      <c r="G17" s="97"/>
      <c r="H17" s="97"/>
      <c r="I17" s="97"/>
      <c r="J17" s="97"/>
      <c r="K17" s="97"/>
      <c r="L17" s="97"/>
      <c r="M17" s="97"/>
      <c r="N17" s="97"/>
      <c r="O17" s="97"/>
      <c r="P17" s="95" t="str">
        <f>IF(SUM(D17:O17)&gt;0,SUM(D17:O17),"")</f>
        <v/>
      </c>
      <c r="Q17" s="55"/>
      <c r="R17" s="131">
        <f>MONTH(TT_Sp!A17)</f>
        <v>1</v>
      </c>
      <c r="S17" s="55"/>
      <c r="T17" s="55"/>
    </row>
    <row r="18" spans="1:20" x14ac:dyDescent="0.2">
      <c r="A18" s="193"/>
      <c r="B18" s="66" t="s">
        <v>64</v>
      </c>
      <c r="C18" s="64" t="s">
        <v>16</v>
      </c>
      <c r="D18" s="98"/>
      <c r="E18" s="98"/>
      <c r="F18" s="98"/>
      <c r="G18" s="98"/>
      <c r="H18" s="98"/>
      <c r="I18" s="98"/>
      <c r="J18" s="98"/>
      <c r="K18" s="98"/>
      <c r="L18" s="98"/>
      <c r="M18" s="98"/>
      <c r="N18" s="98"/>
      <c r="O18" s="98"/>
      <c r="P18" s="99" t="str">
        <f t="shared" ref="P18:P72" si="4">IF(SUM(D18:O18)&gt;0,SUM(D18:O18),"")</f>
        <v/>
      </c>
      <c r="R18" s="131">
        <f>MONTH(TT_Sp!A18)</f>
        <v>1</v>
      </c>
    </row>
    <row r="19" spans="1:20" x14ac:dyDescent="0.2">
      <c r="A19" s="193"/>
      <c r="B19" s="139" t="s">
        <v>128</v>
      </c>
      <c r="C19" s="64" t="s">
        <v>16</v>
      </c>
      <c r="D19" s="98"/>
      <c r="E19" s="98"/>
      <c r="F19" s="98"/>
      <c r="G19" s="98"/>
      <c r="H19" s="98"/>
      <c r="I19" s="98"/>
      <c r="J19" s="98"/>
      <c r="K19" s="98"/>
      <c r="L19" s="98"/>
      <c r="M19" s="98"/>
      <c r="N19" s="98"/>
      <c r="O19" s="98"/>
      <c r="P19" s="99" t="str">
        <f t="shared" si="4"/>
        <v/>
      </c>
      <c r="R19" s="131">
        <f>MONTH(TT_Sp!A19)</f>
        <v>1</v>
      </c>
    </row>
    <row r="20" spans="1:20" x14ac:dyDescent="0.2">
      <c r="A20" s="193"/>
      <c r="B20" s="139" t="s">
        <v>129</v>
      </c>
      <c r="C20" s="64" t="s">
        <v>16</v>
      </c>
      <c r="D20" s="98"/>
      <c r="E20" s="98"/>
      <c r="F20" s="98"/>
      <c r="G20" s="98"/>
      <c r="H20" s="98"/>
      <c r="I20" s="98"/>
      <c r="J20" s="98"/>
      <c r="K20" s="98"/>
      <c r="L20" s="98"/>
      <c r="M20" s="98"/>
      <c r="N20" s="98"/>
      <c r="O20" s="98"/>
      <c r="P20" s="99" t="str">
        <f t="shared" si="4"/>
        <v/>
      </c>
      <c r="R20" s="131">
        <f>MONTH(TT_Sp!A20)</f>
        <v>1</v>
      </c>
    </row>
    <row r="21" spans="1:20" x14ac:dyDescent="0.2">
      <c r="A21" s="193"/>
      <c r="B21" s="66" t="s">
        <v>65</v>
      </c>
      <c r="C21" s="64" t="s">
        <v>16</v>
      </c>
      <c r="D21" s="98"/>
      <c r="E21" s="98"/>
      <c r="F21" s="98"/>
      <c r="G21" s="98"/>
      <c r="H21" s="98"/>
      <c r="I21" s="98"/>
      <c r="J21" s="98"/>
      <c r="K21" s="98"/>
      <c r="L21" s="98"/>
      <c r="M21" s="98"/>
      <c r="N21" s="98"/>
      <c r="O21" s="98"/>
      <c r="P21" s="99" t="str">
        <f t="shared" si="4"/>
        <v/>
      </c>
      <c r="R21" s="131">
        <f>MONTH(TT_Sp!A21)</f>
        <v>1</v>
      </c>
    </row>
    <row r="22" spans="1:20" x14ac:dyDescent="0.2">
      <c r="A22" s="193"/>
      <c r="B22" s="66" t="s">
        <v>66</v>
      </c>
      <c r="C22" s="64" t="s">
        <v>16</v>
      </c>
      <c r="D22" s="98"/>
      <c r="E22" s="99" t="str">
        <f>IF(AND($A17&lt;&gt;"",OR(SUM(E17:$O21)&gt;0,SUM(E13:$O$13,E15:$O$15)&lt;&gt;0)),D22+E18+E20-E17-E19+E21,"")</f>
        <v/>
      </c>
      <c r="F22" s="99" t="str">
        <f>IF(AND($A17&lt;&gt;"",OR(SUM(F17:$O21)&gt;0,SUM(F13:$O$13,F15:$O$15)&lt;&gt;0)),E22+F18+F20-F17-F19+F21,"")</f>
        <v/>
      </c>
      <c r="G22" s="99" t="str">
        <f>IF(AND($A17&lt;&gt;"",OR(SUM(G17:$O21)&gt;0,SUM(G13:$O$13,G15:$O$15)&lt;&gt;0)),F22+G18+G20-G17-G19+G21,"")</f>
        <v/>
      </c>
      <c r="H22" s="99" t="str">
        <f>IF(AND($A17&lt;&gt;"",OR(SUM(H17:$O21)&gt;0,SUM(H13:$O$13,H15:$O$15)&lt;&gt;0)),G22+H18+H20-H17-H19+H21,"")</f>
        <v/>
      </c>
      <c r="I22" s="99" t="str">
        <f>IF(AND($A17&lt;&gt;"",OR(SUM(I17:$O21)&gt;0,SUM(I13:$O$13,I15:$O$15)&lt;&gt;0)),H22+I18+I20-I17-I19+I21,"")</f>
        <v/>
      </c>
      <c r="J22" s="99" t="str">
        <f>IF(AND($A17&lt;&gt;"",OR(SUM(J17:$O21)&gt;0,SUM(J13:$O$13,J15:$O$15)&lt;&gt;0)),I22+J18+J20-J17-J19+J21,"")</f>
        <v/>
      </c>
      <c r="K22" s="99" t="str">
        <f>IF(AND($A17&lt;&gt;"",OR(SUM(K17:$O21)&gt;0,SUM(K13:$O$13,K15:$O$15)&lt;&gt;0)),J22+K18+K20-K17-K19+K21,"")</f>
        <v/>
      </c>
      <c r="L22" s="99" t="str">
        <f>IF(AND($A17&lt;&gt;"",OR(SUM(L17:$O21)&gt;0,SUM(L13:$O$13,L15:$O$15)&lt;&gt;0)),K22+L18+L20-L17-L19+L21,"")</f>
        <v/>
      </c>
      <c r="M22" s="99" t="str">
        <f>IF(AND($A17&lt;&gt;"",OR(SUM(M17:$O21)&gt;0,SUM(M13:$O$13,M15:$O$15)&lt;&gt;0)),L22+M18+M20-M17-M19+M21,"")</f>
        <v/>
      </c>
      <c r="N22" s="99" t="str">
        <f>IF(AND($A17&lt;&gt;"",OR(SUM(N17:$O21)&gt;0,SUM(N13:$O$13,N15:$O$15)&lt;&gt;0)),M22+N18+N20-N17-N19+N21,"")</f>
        <v/>
      </c>
      <c r="O22" s="99" t="str">
        <f>IF(AND($A17&lt;&gt;"",OR(SUM(O17:$O21)&gt;0,SUM(O13:$O$13,O15:$O$15)&lt;&gt;0)),N22+O18+O20-O17-O19+O21,"")</f>
        <v/>
      </c>
      <c r="P22" s="99" t="str">
        <f>O22</f>
        <v/>
      </c>
      <c r="R22" s="131">
        <f>MONTH(TT_Sp!A22)</f>
        <v>1</v>
      </c>
    </row>
    <row r="23" spans="1:20" x14ac:dyDescent="0.2">
      <c r="A23" s="194"/>
      <c r="B23" s="60" t="s">
        <v>67</v>
      </c>
      <c r="C23" s="61" t="s">
        <v>16</v>
      </c>
      <c r="D23" s="100"/>
      <c r="E23" s="100"/>
      <c r="F23" s="100"/>
      <c r="G23" s="100"/>
      <c r="H23" s="100"/>
      <c r="I23" s="100"/>
      <c r="J23" s="100"/>
      <c r="K23" s="100"/>
      <c r="L23" s="100"/>
      <c r="M23" s="100"/>
      <c r="N23" s="100"/>
      <c r="O23" s="100"/>
      <c r="P23" s="132" t="str">
        <f t="shared" si="4"/>
        <v/>
      </c>
      <c r="R23" s="131">
        <f>MONTH(TT_Sp!A23)</f>
        <v>1</v>
      </c>
    </row>
    <row r="24" spans="1:20" x14ac:dyDescent="0.2">
      <c r="A24" s="192"/>
      <c r="B24" s="58" t="s">
        <v>63</v>
      </c>
      <c r="C24" s="59" t="s">
        <v>16</v>
      </c>
      <c r="D24" s="97"/>
      <c r="E24" s="97"/>
      <c r="F24" s="97"/>
      <c r="G24" s="97"/>
      <c r="H24" s="97"/>
      <c r="I24" s="97"/>
      <c r="J24" s="97"/>
      <c r="K24" s="97"/>
      <c r="L24" s="97"/>
      <c r="M24" s="97"/>
      <c r="N24" s="97"/>
      <c r="O24" s="97"/>
      <c r="P24" s="95" t="str">
        <f>IF(SUM(D24:O24)&gt;0,SUM(D24:O24),"")</f>
        <v/>
      </c>
      <c r="R24" s="131">
        <f>MONTH(TT_Sp!A24)</f>
        <v>1</v>
      </c>
    </row>
    <row r="25" spans="1:20" x14ac:dyDescent="0.2">
      <c r="A25" s="193"/>
      <c r="B25" s="66" t="s">
        <v>64</v>
      </c>
      <c r="C25" s="64" t="s">
        <v>16</v>
      </c>
      <c r="D25" s="98"/>
      <c r="E25" s="98"/>
      <c r="F25" s="98"/>
      <c r="G25" s="98"/>
      <c r="H25" s="98"/>
      <c r="I25" s="98"/>
      <c r="J25" s="98"/>
      <c r="K25" s="98"/>
      <c r="L25" s="98"/>
      <c r="M25" s="98"/>
      <c r="N25" s="98"/>
      <c r="O25" s="98"/>
      <c r="P25" s="99" t="str">
        <f t="shared" si="4"/>
        <v/>
      </c>
      <c r="R25" s="131">
        <f>MONTH(TT_Sp!A25)</f>
        <v>1</v>
      </c>
    </row>
    <row r="26" spans="1:20" x14ac:dyDescent="0.2">
      <c r="A26" s="193"/>
      <c r="B26" s="139" t="s">
        <v>128</v>
      </c>
      <c r="C26" s="64" t="s">
        <v>16</v>
      </c>
      <c r="D26" s="98"/>
      <c r="E26" s="98"/>
      <c r="F26" s="98"/>
      <c r="G26" s="98"/>
      <c r="H26" s="98"/>
      <c r="I26" s="98"/>
      <c r="J26" s="98"/>
      <c r="K26" s="98"/>
      <c r="L26" s="98"/>
      <c r="M26" s="98"/>
      <c r="N26" s="98"/>
      <c r="O26" s="98"/>
      <c r="P26" s="99" t="str">
        <f t="shared" si="4"/>
        <v/>
      </c>
      <c r="R26" s="131">
        <f>MONTH(TT_Sp!A26)</f>
        <v>1</v>
      </c>
    </row>
    <row r="27" spans="1:20" x14ac:dyDescent="0.2">
      <c r="A27" s="193"/>
      <c r="B27" s="139" t="s">
        <v>129</v>
      </c>
      <c r="C27" s="64" t="s">
        <v>16</v>
      </c>
      <c r="D27" s="98"/>
      <c r="E27" s="98"/>
      <c r="F27" s="98"/>
      <c r="G27" s="98"/>
      <c r="H27" s="98"/>
      <c r="I27" s="98"/>
      <c r="J27" s="98"/>
      <c r="K27" s="98"/>
      <c r="L27" s="98"/>
      <c r="M27" s="98"/>
      <c r="N27" s="98"/>
      <c r="O27" s="98"/>
      <c r="P27" s="99" t="str">
        <f t="shared" si="4"/>
        <v/>
      </c>
      <c r="R27" s="131">
        <f>MONTH(TT_Sp!A27)</f>
        <v>1</v>
      </c>
    </row>
    <row r="28" spans="1:20" x14ac:dyDescent="0.2">
      <c r="A28" s="193"/>
      <c r="B28" s="66" t="s">
        <v>65</v>
      </c>
      <c r="C28" s="64" t="s">
        <v>16</v>
      </c>
      <c r="D28" s="98"/>
      <c r="E28" s="98"/>
      <c r="F28" s="98"/>
      <c r="G28" s="98"/>
      <c r="H28" s="98"/>
      <c r="I28" s="98"/>
      <c r="J28" s="98"/>
      <c r="K28" s="98"/>
      <c r="L28" s="98"/>
      <c r="M28" s="98"/>
      <c r="N28" s="98"/>
      <c r="O28" s="98"/>
      <c r="P28" s="99" t="str">
        <f t="shared" si="4"/>
        <v/>
      </c>
      <c r="R28" s="131">
        <f>MONTH(TT_Sp!A28)</f>
        <v>1</v>
      </c>
    </row>
    <row r="29" spans="1:20" x14ac:dyDescent="0.2">
      <c r="A29" s="193"/>
      <c r="B29" s="66" t="s">
        <v>66</v>
      </c>
      <c r="C29" s="64" t="s">
        <v>16</v>
      </c>
      <c r="D29" s="98"/>
      <c r="E29" s="99" t="str">
        <f>IF(AND($A24&lt;&gt;"",OR(SUM(E24:$O28)&gt;0,SUM(E13:$O$13,E15:$O$15)&lt;&gt;0)),D29+E25+E27-E24-E26+E28,"")</f>
        <v/>
      </c>
      <c r="F29" s="99" t="str">
        <f>IF(AND($A24&lt;&gt;"",OR(SUM(F24:$O28)&gt;0,SUM(F13:$O$13,F15:$O$15)&lt;&gt;0)),E29+F25+F27-F24-F26+F28,"")</f>
        <v/>
      </c>
      <c r="G29" s="99" t="str">
        <f>IF(AND($A24&lt;&gt;"",OR(SUM(G24:$O28)&gt;0,SUM(G13:$O$13,G15:$O$15)&lt;&gt;0)),F29+G25+G27-G24-G26+G28,"")</f>
        <v/>
      </c>
      <c r="H29" s="99" t="str">
        <f>IF(AND($A24&lt;&gt;"",OR(SUM(H24:$O28)&gt;0,SUM(H13:$O$13,H15:$O$15)&lt;&gt;0)),G29+H25+H27-H24-H26+H28,"")</f>
        <v/>
      </c>
      <c r="I29" s="99" t="str">
        <f>IF(AND($A24&lt;&gt;"",OR(SUM(I24:$O28)&gt;0,SUM(I13:$O$13,I15:$O$15)&lt;&gt;0)),H29+I25+I27-I24-I26+I28,"")</f>
        <v/>
      </c>
      <c r="J29" s="99" t="str">
        <f>IF(AND($A24&lt;&gt;"",OR(SUM(J24:$O28)&gt;0,SUM(J13:$O$13,J15:$O$15)&lt;&gt;0)),I29+J25+J27-J24-J26+J28,"")</f>
        <v/>
      </c>
      <c r="K29" s="99" t="str">
        <f>IF(AND($A24&lt;&gt;"",OR(SUM(K24:$O28)&gt;0,SUM(K13:$O$13,K15:$O$15)&lt;&gt;0)),J29+K25+K27-K24-K26+K28,"")</f>
        <v/>
      </c>
      <c r="L29" s="99" t="str">
        <f>IF(AND($A24&lt;&gt;"",OR(SUM(L24:$O28)&gt;0,SUM(L13:$O$13,L15:$O$15)&lt;&gt;0)),K29+L25+L27-L24-L26+L28,"")</f>
        <v/>
      </c>
      <c r="M29" s="99" t="str">
        <f>IF(AND($A24&lt;&gt;"",OR(SUM(M24:$O28)&gt;0,SUM(M13:$O$13,M15:$O$15)&lt;&gt;0)),L29+M25+M27-M24-M26+M28,"")</f>
        <v/>
      </c>
      <c r="N29" s="99" t="str">
        <f>IF(AND($A24&lt;&gt;"",OR(SUM(N24:$O28)&gt;0,SUM(N13:$O$13,N15:$O$15)&lt;&gt;0)),M29+N25+N27-N24-N26+N28,"")</f>
        <v/>
      </c>
      <c r="O29" s="99" t="str">
        <f>IF(AND($A24&lt;&gt;"",OR(SUM(O24:$O28)&gt;0,SUM(O13:$O$13,O15:$O$15)&lt;&gt;0)),N29+O25+O27-O24-O26+O28,"")</f>
        <v/>
      </c>
      <c r="P29" s="99" t="str">
        <f>O29</f>
        <v/>
      </c>
      <c r="R29" s="131">
        <f>MONTH(TT_Sp!A29)</f>
        <v>1</v>
      </c>
    </row>
    <row r="30" spans="1:20" x14ac:dyDescent="0.2">
      <c r="A30" s="194"/>
      <c r="B30" s="60" t="s">
        <v>67</v>
      </c>
      <c r="C30" s="61" t="s">
        <v>16</v>
      </c>
      <c r="D30" s="100"/>
      <c r="E30" s="100"/>
      <c r="F30" s="100"/>
      <c r="G30" s="100"/>
      <c r="H30" s="100"/>
      <c r="I30" s="100"/>
      <c r="J30" s="100"/>
      <c r="K30" s="100"/>
      <c r="L30" s="100"/>
      <c r="M30" s="100"/>
      <c r="N30" s="100"/>
      <c r="O30" s="100"/>
      <c r="P30" s="132" t="str">
        <f t="shared" si="4"/>
        <v/>
      </c>
      <c r="R30" s="131">
        <f>MONTH(TT_Sp!A30)</f>
        <v>1</v>
      </c>
    </row>
    <row r="31" spans="1:20" x14ac:dyDescent="0.2">
      <c r="A31" s="192"/>
      <c r="B31" s="58" t="s">
        <v>63</v>
      </c>
      <c r="C31" s="59" t="s">
        <v>16</v>
      </c>
      <c r="D31" s="97"/>
      <c r="E31" s="97"/>
      <c r="F31" s="97"/>
      <c r="G31" s="97"/>
      <c r="H31" s="97"/>
      <c r="I31" s="97"/>
      <c r="J31" s="97"/>
      <c r="K31" s="97"/>
      <c r="L31" s="97"/>
      <c r="M31" s="97"/>
      <c r="N31" s="97"/>
      <c r="O31" s="97"/>
      <c r="P31" s="95" t="str">
        <f>IF(SUM(D31:O31)&gt;0,SUM(D31:O31),"")</f>
        <v/>
      </c>
      <c r="R31" s="131">
        <f>MONTH(TT_Sp!A31)</f>
        <v>1</v>
      </c>
    </row>
    <row r="32" spans="1:20" x14ac:dyDescent="0.2">
      <c r="A32" s="193"/>
      <c r="B32" s="66" t="s">
        <v>64</v>
      </c>
      <c r="C32" s="64" t="s">
        <v>16</v>
      </c>
      <c r="D32" s="98"/>
      <c r="E32" s="98"/>
      <c r="F32" s="98"/>
      <c r="G32" s="98"/>
      <c r="H32" s="98"/>
      <c r="I32" s="98"/>
      <c r="J32" s="98"/>
      <c r="K32" s="98"/>
      <c r="L32" s="98"/>
      <c r="M32" s="98"/>
      <c r="N32" s="98"/>
      <c r="O32" s="98"/>
      <c r="P32" s="99" t="str">
        <f t="shared" si="4"/>
        <v/>
      </c>
      <c r="R32" s="131">
        <f>MONTH(TT_Sp!A32)</f>
        <v>1</v>
      </c>
    </row>
    <row r="33" spans="1:18" x14ac:dyDescent="0.2">
      <c r="A33" s="193"/>
      <c r="B33" s="139" t="s">
        <v>128</v>
      </c>
      <c r="C33" s="64" t="s">
        <v>16</v>
      </c>
      <c r="D33" s="98"/>
      <c r="E33" s="98"/>
      <c r="F33" s="98"/>
      <c r="G33" s="98"/>
      <c r="H33" s="98"/>
      <c r="I33" s="98"/>
      <c r="J33" s="98"/>
      <c r="K33" s="98"/>
      <c r="L33" s="98"/>
      <c r="M33" s="98"/>
      <c r="N33" s="98"/>
      <c r="O33" s="98"/>
      <c r="P33" s="99" t="str">
        <f t="shared" si="4"/>
        <v/>
      </c>
      <c r="R33" s="131">
        <f>MONTH(TT_Sp!A33)</f>
        <v>1</v>
      </c>
    </row>
    <row r="34" spans="1:18" x14ac:dyDescent="0.2">
      <c r="A34" s="193"/>
      <c r="B34" s="139" t="s">
        <v>129</v>
      </c>
      <c r="C34" s="64" t="s">
        <v>16</v>
      </c>
      <c r="D34" s="98"/>
      <c r="E34" s="98"/>
      <c r="F34" s="98"/>
      <c r="G34" s="98"/>
      <c r="H34" s="98"/>
      <c r="I34" s="98"/>
      <c r="J34" s="98"/>
      <c r="K34" s="98"/>
      <c r="L34" s="98"/>
      <c r="M34" s="98"/>
      <c r="N34" s="98"/>
      <c r="O34" s="98"/>
      <c r="P34" s="99" t="str">
        <f t="shared" si="4"/>
        <v/>
      </c>
      <c r="R34" s="131">
        <f>MONTH(TT_Sp!A34)</f>
        <v>1</v>
      </c>
    </row>
    <row r="35" spans="1:18" x14ac:dyDescent="0.2">
      <c r="A35" s="193"/>
      <c r="B35" s="66" t="s">
        <v>65</v>
      </c>
      <c r="C35" s="64" t="s">
        <v>16</v>
      </c>
      <c r="D35" s="98"/>
      <c r="E35" s="98"/>
      <c r="F35" s="98"/>
      <c r="G35" s="98"/>
      <c r="H35" s="98"/>
      <c r="I35" s="98"/>
      <c r="J35" s="98"/>
      <c r="K35" s="98"/>
      <c r="L35" s="98"/>
      <c r="M35" s="98"/>
      <c r="N35" s="98"/>
      <c r="O35" s="98"/>
      <c r="P35" s="99" t="str">
        <f t="shared" si="4"/>
        <v/>
      </c>
      <c r="R35" s="131">
        <f>MONTH(TT_Sp!A35)</f>
        <v>1</v>
      </c>
    </row>
    <row r="36" spans="1:18" x14ac:dyDescent="0.2">
      <c r="A36" s="193"/>
      <c r="B36" s="66" t="s">
        <v>66</v>
      </c>
      <c r="C36" s="64" t="s">
        <v>16</v>
      </c>
      <c r="D36" s="98"/>
      <c r="E36" s="99" t="str">
        <f>IF(AND($A31&lt;&gt;"",OR(SUM(E31:$O35)&gt;0,SUM(E13:$O$13,E15:$O$15)&lt;&gt;0)),D36+E32+E34-E31-E33+E35,"")</f>
        <v/>
      </c>
      <c r="F36" s="99" t="str">
        <f>IF(AND($A31&lt;&gt;"",OR(SUM(F31:$O35)&gt;0,SUM(F13:$O$13,F15:$O$15)&lt;&gt;0)),E36+F32+F34-F31-F33+F35,"")</f>
        <v/>
      </c>
      <c r="G36" s="99" t="str">
        <f>IF(AND($A31&lt;&gt;"",OR(SUM(G31:$O35)&gt;0,SUM(G13:$O$13,G15:$O$15)&lt;&gt;0)),F36+G32+G34-G31-G33+G35,"")</f>
        <v/>
      </c>
      <c r="H36" s="99" t="str">
        <f>IF(AND($A31&lt;&gt;"",OR(SUM(H31:$O35)&gt;0,SUM(H13:$O$13,H15:$O$15)&lt;&gt;0)),G36+H32+H34-H31-H33+H35,"")</f>
        <v/>
      </c>
      <c r="I36" s="99" t="str">
        <f>IF(AND($A31&lt;&gt;"",OR(SUM(I31:$O35)&gt;0,SUM(I13:$O$13,I15:$O$15)&lt;&gt;0)),H36+I32+I34-I31-I33+I35,"")</f>
        <v/>
      </c>
      <c r="J36" s="99" t="str">
        <f>IF(AND($A31&lt;&gt;"",OR(SUM(J31:$O35)&gt;0,SUM(J13:$O$13,J15:$O$15)&lt;&gt;0)),I36+J32+J34-J31-J33+J35,"")</f>
        <v/>
      </c>
      <c r="K36" s="99" t="str">
        <f>IF(AND($A31&lt;&gt;"",OR(SUM(K31:$O35)&gt;0,SUM(K13:$O$13,K15:$O$15)&lt;&gt;0)),J36+K32+K34-K31-K33+K35,"")</f>
        <v/>
      </c>
      <c r="L36" s="99" t="str">
        <f>IF(AND($A31&lt;&gt;"",OR(SUM(L31:$O35)&gt;0,SUM(L13:$O$13,L15:$O$15)&lt;&gt;0)),K36+L32+L34-L31-L33+L35,"")</f>
        <v/>
      </c>
      <c r="M36" s="99" t="str">
        <f>IF(AND($A31&lt;&gt;"",OR(SUM(M31:$O35)&gt;0,SUM(M13:$O$13,M15:$O$15)&lt;&gt;0)),L36+M32+M34-M31-M33+M35,"")</f>
        <v/>
      </c>
      <c r="N36" s="99" t="str">
        <f>IF(AND($A31&lt;&gt;"",OR(SUM(N31:$O35)&gt;0,SUM(N13:$O$13,N15:$O$15)&lt;&gt;0)),M36+N32+N34-N31-N33+N35,"")</f>
        <v/>
      </c>
      <c r="O36" s="99" t="str">
        <f>IF(AND($A31&lt;&gt;"",OR(SUM(O31:$O35)&gt;0,SUM(O13:$O$13,O15:$O$15)&lt;&gt;0)),N36+O32+O34-O31-O33+O35,"")</f>
        <v/>
      </c>
      <c r="P36" s="99" t="str">
        <f>O36</f>
        <v/>
      </c>
      <c r="R36" s="131">
        <f>MONTH(TT_Sp!A36)</f>
        <v>1</v>
      </c>
    </row>
    <row r="37" spans="1:18" x14ac:dyDescent="0.2">
      <c r="A37" s="194"/>
      <c r="B37" s="60" t="s">
        <v>67</v>
      </c>
      <c r="C37" s="61" t="s">
        <v>16</v>
      </c>
      <c r="D37" s="100"/>
      <c r="E37" s="100"/>
      <c r="F37" s="100"/>
      <c r="G37" s="100"/>
      <c r="H37" s="100"/>
      <c r="I37" s="100"/>
      <c r="J37" s="100"/>
      <c r="K37" s="100"/>
      <c r="L37" s="100"/>
      <c r="M37" s="100"/>
      <c r="N37" s="100"/>
      <c r="O37" s="100"/>
      <c r="P37" s="132" t="str">
        <f t="shared" si="4"/>
        <v/>
      </c>
      <c r="R37" s="131">
        <f>MONTH(TT_Sp!A37)</f>
        <v>1</v>
      </c>
    </row>
    <row r="38" spans="1:18" x14ac:dyDescent="0.2">
      <c r="A38" s="192"/>
      <c r="B38" s="58" t="s">
        <v>63</v>
      </c>
      <c r="C38" s="59" t="s">
        <v>16</v>
      </c>
      <c r="D38" s="97"/>
      <c r="E38" s="97"/>
      <c r="F38" s="97"/>
      <c r="G38" s="97"/>
      <c r="H38" s="97"/>
      <c r="I38" s="97"/>
      <c r="J38" s="97"/>
      <c r="K38" s="97"/>
      <c r="L38" s="97"/>
      <c r="M38" s="97"/>
      <c r="N38" s="97"/>
      <c r="O38" s="97"/>
      <c r="P38" s="95" t="str">
        <f>IF(SUM(D38:O38)&gt;0,SUM(D38:O38),"")</f>
        <v/>
      </c>
      <c r="R38" s="131">
        <f>MONTH(TT_Sp!A38)</f>
        <v>1</v>
      </c>
    </row>
    <row r="39" spans="1:18" x14ac:dyDescent="0.2">
      <c r="A39" s="193"/>
      <c r="B39" s="66" t="s">
        <v>64</v>
      </c>
      <c r="C39" s="64" t="s">
        <v>16</v>
      </c>
      <c r="D39" s="98"/>
      <c r="E39" s="98"/>
      <c r="F39" s="98"/>
      <c r="G39" s="98"/>
      <c r="H39" s="98"/>
      <c r="I39" s="98"/>
      <c r="J39" s="98"/>
      <c r="K39" s="98"/>
      <c r="L39" s="98"/>
      <c r="M39" s="98"/>
      <c r="N39" s="98"/>
      <c r="O39" s="98"/>
      <c r="P39" s="99" t="str">
        <f t="shared" si="4"/>
        <v/>
      </c>
      <c r="R39" s="131">
        <f>MONTH(TT_Sp!A39)</f>
        <v>1</v>
      </c>
    </row>
    <row r="40" spans="1:18" x14ac:dyDescent="0.2">
      <c r="A40" s="193"/>
      <c r="B40" s="139" t="s">
        <v>128</v>
      </c>
      <c r="C40" s="64" t="s">
        <v>16</v>
      </c>
      <c r="D40" s="98"/>
      <c r="E40" s="98"/>
      <c r="F40" s="98"/>
      <c r="G40" s="98"/>
      <c r="H40" s="98"/>
      <c r="I40" s="98"/>
      <c r="J40" s="98"/>
      <c r="K40" s="98"/>
      <c r="L40" s="98"/>
      <c r="M40" s="98"/>
      <c r="N40" s="98"/>
      <c r="O40" s="98"/>
      <c r="P40" s="99" t="str">
        <f t="shared" si="4"/>
        <v/>
      </c>
      <c r="R40" s="131">
        <f>MONTH(TT_Sp!A40)</f>
        <v>1</v>
      </c>
    </row>
    <row r="41" spans="1:18" x14ac:dyDescent="0.2">
      <c r="A41" s="193"/>
      <c r="B41" s="139" t="s">
        <v>129</v>
      </c>
      <c r="C41" s="64" t="s">
        <v>16</v>
      </c>
      <c r="D41" s="98"/>
      <c r="E41" s="98"/>
      <c r="F41" s="98"/>
      <c r="G41" s="98"/>
      <c r="H41" s="98"/>
      <c r="I41" s="98"/>
      <c r="J41" s="98"/>
      <c r="K41" s="98"/>
      <c r="L41" s="98"/>
      <c r="M41" s="98"/>
      <c r="N41" s="98"/>
      <c r="O41" s="98"/>
      <c r="P41" s="99" t="str">
        <f t="shared" si="4"/>
        <v/>
      </c>
      <c r="R41" s="131">
        <f>MONTH(TT_Sp!A41)</f>
        <v>1</v>
      </c>
    </row>
    <row r="42" spans="1:18" x14ac:dyDescent="0.2">
      <c r="A42" s="193"/>
      <c r="B42" s="66" t="s">
        <v>65</v>
      </c>
      <c r="C42" s="64" t="s">
        <v>16</v>
      </c>
      <c r="D42" s="98"/>
      <c r="E42" s="98"/>
      <c r="F42" s="98"/>
      <c r="G42" s="98"/>
      <c r="H42" s="98"/>
      <c r="I42" s="98"/>
      <c r="J42" s="98"/>
      <c r="K42" s="98"/>
      <c r="L42" s="98"/>
      <c r="M42" s="98"/>
      <c r="N42" s="98"/>
      <c r="O42" s="98"/>
      <c r="P42" s="99" t="str">
        <f t="shared" si="4"/>
        <v/>
      </c>
      <c r="R42" s="131">
        <f>MONTH(TT_Sp!A42)</f>
        <v>2</v>
      </c>
    </row>
    <row r="43" spans="1:18" x14ac:dyDescent="0.2">
      <c r="A43" s="193"/>
      <c r="B43" s="66" t="s">
        <v>66</v>
      </c>
      <c r="C43" s="64" t="s">
        <v>16</v>
      </c>
      <c r="D43" s="98"/>
      <c r="E43" s="99" t="str">
        <f>IF(AND($A38&lt;&gt;"",OR(SUM(E38:$O42)&gt;0,SUM(E13:$O$13,E15:$O$15)&lt;&gt;0)),D43+E39+E41-E38-E40+E42,"")</f>
        <v/>
      </c>
      <c r="F43" s="99" t="str">
        <f>IF(AND($A38&lt;&gt;"",OR(SUM(F38:$O42)&gt;0,SUM(F13:$O$13,F15:$O$15)&lt;&gt;0)),E43+F39+F41-F38-F40+F42,"")</f>
        <v/>
      </c>
      <c r="G43" s="99" t="str">
        <f>IF(AND($A38&lt;&gt;"",OR(SUM(G38:$O42)&gt;0,SUM(G13:$O$13,G15:$O$15)&lt;&gt;0)),F43+G39+G41-G38-G40+G42,"")</f>
        <v/>
      </c>
      <c r="H43" s="99" t="str">
        <f>IF(AND($A38&lt;&gt;"",OR(SUM(H38:$O42)&gt;0,SUM(H13:$O$13,H15:$O$15)&lt;&gt;0)),G43+H39+H41-H38-H40+H42,"")</f>
        <v/>
      </c>
      <c r="I43" s="99" t="str">
        <f>IF(AND($A38&lt;&gt;"",OR(SUM(I38:$O42)&gt;0,SUM(I13:$O$13,I15:$O$15)&lt;&gt;0)),H43+I39+I41-I38-I40+I42,"")</f>
        <v/>
      </c>
      <c r="J43" s="99" t="str">
        <f>IF(AND($A38&lt;&gt;"",OR(SUM(J38:$O42)&gt;0,SUM(J13:$O$13,J15:$O$15)&lt;&gt;0)),I43+J39+J41-J38-J40+J42,"")</f>
        <v/>
      </c>
      <c r="K43" s="99" t="str">
        <f>IF(AND($A38&lt;&gt;"",OR(SUM(K38:$O42)&gt;0,SUM(K13:$O$13,K15:$O$15)&lt;&gt;0)),J43+K39+K41-K38-K40+K42,"")</f>
        <v/>
      </c>
      <c r="L43" s="99" t="str">
        <f>IF(AND($A38&lt;&gt;"",OR(SUM(L38:$O42)&gt;0,SUM(L13:$O$13,L15:$O$15)&lt;&gt;0)),K43+L39+L41-L38-L40+L42,"")</f>
        <v/>
      </c>
      <c r="M43" s="99" t="str">
        <f>IF(AND($A38&lt;&gt;"",OR(SUM(M38:$O42)&gt;0,SUM(M13:$O$13,M15:$O$15)&lt;&gt;0)),L43+M39+M41-M38-M40+M42,"")</f>
        <v/>
      </c>
      <c r="N43" s="99" t="str">
        <f>IF(AND($A38&lt;&gt;"",OR(SUM(N38:$O42)&gt;0,SUM(N13:$O$13,N15:$O$15)&lt;&gt;0)),M43+N39+N41-N38-N40+N42,"")</f>
        <v/>
      </c>
      <c r="O43" s="99" t="str">
        <f>IF(AND($A38&lt;&gt;"",OR(SUM(O38:$O42)&gt;0,SUM(O13:$O$13,O15:$O$15)&lt;&gt;0)),N43+O39+O41-O38-O40+O42,"")</f>
        <v/>
      </c>
      <c r="P43" s="99" t="str">
        <f>O43</f>
        <v/>
      </c>
      <c r="R43" s="131">
        <f>MONTH(TT_Sp!A43)</f>
        <v>2</v>
      </c>
    </row>
    <row r="44" spans="1:18" x14ac:dyDescent="0.2">
      <c r="A44" s="194"/>
      <c r="B44" s="60" t="s">
        <v>67</v>
      </c>
      <c r="C44" s="61" t="s">
        <v>16</v>
      </c>
      <c r="D44" s="100"/>
      <c r="E44" s="100"/>
      <c r="F44" s="100"/>
      <c r="G44" s="100"/>
      <c r="H44" s="100"/>
      <c r="I44" s="100"/>
      <c r="J44" s="100"/>
      <c r="K44" s="100"/>
      <c r="L44" s="100"/>
      <c r="M44" s="100"/>
      <c r="N44" s="100"/>
      <c r="O44" s="100"/>
      <c r="P44" s="132" t="str">
        <f t="shared" si="4"/>
        <v/>
      </c>
      <c r="R44" s="131">
        <f>MONTH(TT_Sp!A44)</f>
        <v>2</v>
      </c>
    </row>
    <row r="45" spans="1:18" x14ac:dyDescent="0.2">
      <c r="A45" s="192"/>
      <c r="B45" s="58" t="s">
        <v>63</v>
      </c>
      <c r="C45" s="59" t="s">
        <v>16</v>
      </c>
      <c r="D45" s="97"/>
      <c r="E45" s="97"/>
      <c r="F45" s="97"/>
      <c r="G45" s="97"/>
      <c r="H45" s="97"/>
      <c r="I45" s="97"/>
      <c r="J45" s="97"/>
      <c r="K45" s="97"/>
      <c r="L45" s="97"/>
      <c r="M45" s="97"/>
      <c r="N45" s="97"/>
      <c r="O45" s="97"/>
      <c r="P45" s="95" t="str">
        <f>IF(SUM(D45:O45)&gt;0,SUM(D45:O45),"")</f>
        <v/>
      </c>
      <c r="R45" s="131">
        <f>MONTH(TT_Sp!A45)</f>
        <v>2</v>
      </c>
    </row>
    <row r="46" spans="1:18" x14ac:dyDescent="0.2">
      <c r="A46" s="193"/>
      <c r="B46" s="66" t="s">
        <v>64</v>
      </c>
      <c r="C46" s="64" t="s">
        <v>16</v>
      </c>
      <c r="D46" s="98"/>
      <c r="E46" s="98"/>
      <c r="F46" s="98"/>
      <c r="G46" s="98"/>
      <c r="H46" s="98"/>
      <c r="I46" s="98"/>
      <c r="J46" s="98"/>
      <c r="K46" s="98"/>
      <c r="L46" s="98"/>
      <c r="M46" s="98"/>
      <c r="N46" s="98"/>
      <c r="O46" s="98"/>
      <c r="P46" s="99" t="str">
        <f t="shared" si="4"/>
        <v/>
      </c>
      <c r="R46" s="131">
        <f>MONTH(TT_Sp!A46)</f>
        <v>2</v>
      </c>
    </row>
    <row r="47" spans="1:18" x14ac:dyDescent="0.2">
      <c r="A47" s="193"/>
      <c r="B47" s="139" t="s">
        <v>128</v>
      </c>
      <c r="C47" s="64" t="s">
        <v>16</v>
      </c>
      <c r="D47" s="98"/>
      <c r="E47" s="98"/>
      <c r="F47" s="98"/>
      <c r="G47" s="98"/>
      <c r="H47" s="98"/>
      <c r="I47" s="98"/>
      <c r="J47" s="98"/>
      <c r="K47" s="98"/>
      <c r="L47" s="98"/>
      <c r="M47" s="98"/>
      <c r="N47" s="98"/>
      <c r="O47" s="98"/>
      <c r="P47" s="99" t="str">
        <f t="shared" si="4"/>
        <v/>
      </c>
      <c r="R47" s="131">
        <f>MONTH(TT_Sp!A47)</f>
        <v>2</v>
      </c>
    </row>
    <row r="48" spans="1:18" x14ac:dyDescent="0.2">
      <c r="A48" s="193"/>
      <c r="B48" s="139" t="s">
        <v>129</v>
      </c>
      <c r="C48" s="64" t="s">
        <v>16</v>
      </c>
      <c r="D48" s="98"/>
      <c r="E48" s="98"/>
      <c r="F48" s="98"/>
      <c r="G48" s="98"/>
      <c r="H48" s="98"/>
      <c r="I48" s="98"/>
      <c r="J48" s="98"/>
      <c r="K48" s="98"/>
      <c r="L48" s="98"/>
      <c r="M48" s="98"/>
      <c r="N48" s="98"/>
      <c r="O48" s="98"/>
      <c r="P48" s="99" t="str">
        <f t="shared" si="4"/>
        <v/>
      </c>
      <c r="R48" s="131">
        <f>MONTH(TT_Sp!A48)</f>
        <v>2</v>
      </c>
    </row>
    <row r="49" spans="1:18" x14ac:dyDescent="0.2">
      <c r="A49" s="193"/>
      <c r="B49" s="66" t="s">
        <v>65</v>
      </c>
      <c r="C49" s="64" t="s">
        <v>16</v>
      </c>
      <c r="D49" s="98"/>
      <c r="E49" s="98"/>
      <c r="F49" s="98"/>
      <c r="G49" s="98"/>
      <c r="H49" s="98"/>
      <c r="I49" s="98"/>
      <c r="J49" s="98"/>
      <c r="K49" s="98"/>
      <c r="L49" s="98"/>
      <c r="M49" s="98"/>
      <c r="N49" s="98"/>
      <c r="O49" s="98"/>
      <c r="P49" s="99" t="str">
        <f t="shared" si="4"/>
        <v/>
      </c>
      <c r="R49" s="131">
        <f>MONTH(TT_Sp!A49)</f>
        <v>2</v>
      </c>
    </row>
    <row r="50" spans="1:18" x14ac:dyDescent="0.2">
      <c r="A50" s="193"/>
      <c r="B50" s="66" t="s">
        <v>66</v>
      </c>
      <c r="C50" s="64" t="s">
        <v>16</v>
      </c>
      <c r="D50" s="98"/>
      <c r="E50" s="99" t="str">
        <f>IF(AND($A45&lt;&gt;"",OR(SUM(E45:$O49)&gt;0,SUM(E13:$O$13,E15:$O$15)&lt;&gt;0)),D50+E46+E48-E45-E47+E49,"")</f>
        <v/>
      </c>
      <c r="F50" s="99" t="str">
        <f>IF(AND($A45&lt;&gt;"",OR(SUM(F45:$O49)&gt;0,SUM(F13:$O$13,F15:$O$15)&lt;&gt;0)),E50+F46+F48-F45-F47+F49,"")</f>
        <v/>
      </c>
      <c r="G50" s="99" t="str">
        <f>IF(AND($A45&lt;&gt;"",OR(SUM(G45:$O49)&gt;0,SUM(G13:$O$13,G15:$O$15)&lt;&gt;0)),F50+G46+G48-G45-G47+G49,"")</f>
        <v/>
      </c>
      <c r="H50" s="99" t="str">
        <f>IF(AND($A45&lt;&gt;"",OR(SUM(H45:$O49)&gt;0,SUM(H13:$O$13,H15:$O$15)&lt;&gt;0)),G50+H46+H48-H45-H47+H49,"")</f>
        <v/>
      </c>
      <c r="I50" s="99" t="str">
        <f>IF(AND($A45&lt;&gt;"",OR(SUM(I45:$O49)&gt;0,SUM(I13:$O$13,I15:$O$15)&lt;&gt;0)),H50+I46+I48-I45-I47+I49,"")</f>
        <v/>
      </c>
      <c r="J50" s="99" t="str">
        <f>IF(AND($A45&lt;&gt;"",OR(SUM(J45:$O49)&gt;0,SUM(J13:$O$13,J15:$O$15)&lt;&gt;0)),I50+J46+J48-J45-J47+J49,"")</f>
        <v/>
      </c>
      <c r="K50" s="99" t="str">
        <f>IF(AND($A45&lt;&gt;"",OR(SUM(K45:$O49)&gt;0,SUM(K13:$O$13,K15:$O$15)&lt;&gt;0)),J50+K46+K48-K45-K47+K49,"")</f>
        <v/>
      </c>
      <c r="L50" s="99" t="str">
        <f>IF(AND($A45&lt;&gt;"",OR(SUM(L45:$O49)&gt;0,SUM(L13:$O$13,L15:$O$15)&lt;&gt;0)),K50+L46+L48-L45-L47+L49,"")</f>
        <v/>
      </c>
      <c r="M50" s="99" t="str">
        <f>IF(AND($A45&lt;&gt;"",OR(SUM(M45:$O49)&gt;0,SUM(M13:$O$13,M15:$O$15)&lt;&gt;0)),L50+M46+M48-M45-M47+M49,"")</f>
        <v/>
      </c>
      <c r="N50" s="99" t="str">
        <f>IF(AND($A45&lt;&gt;"",OR(SUM(N45:$O49)&gt;0,SUM(N13:$O$13,N15:$O$15)&lt;&gt;0)),M50+N46+N48-N45-N47+N49,"")</f>
        <v/>
      </c>
      <c r="O50" s="99" t="str">
        <f>IF(AND($A45&lt;&gt;"",OR(SUM(O45:$O49)&gt;0,SUM(O13:$O$13,O15:$O$15)&lt;&gt;0)),N50+O46+O48-O45-O47+O49,"")</f>
        <v/>
      </c>
      <c r="P50" s="99" t="str">
        <f>O50</f>
        <v/>
      </c>
      <c r="R50" s="131">
        <f>MONTH(TT_Sp!A50)</f>
        <v>2</v>
      </c>
    </row>
    <row r="51" spans="1:18" x14ac:dyDescent="0.2">
      <c r="A51" s="194"/>
      <c r="B51" s="60" t="s">
        <v>67</v>
      </c>
      <c r="C51" s="61" t="s">
        <v>16</v>
      </c>
      <c r="D51" s="100"/>
      <c r="E51" s="100"/>
      <c r="F51" s="100"/>
      <c r="G51" s="100"/>
      <c r="H51" s="100"/>
      <c r="I51" s="100"/>
      <c r="J51" s="100"/>
      <c r="K51" s="100"/>
      <c r="L51" s="100"/>
      <c r="M51" s="100"/>
      <c r="N51" s="100"/>
      <c r="O51" s="100"/>
      <c r="P51" s="132" t="str">
        <f t="shared" si="4"/>
        <v/>
      </c>
      <c r="R51" s="131">
        <f>MONTH(TT_Sp!A51)</f>
        <v>2</v>
      </c>
    </row>
    <row r="52" spans="1:18" x14ac:dyDescent="0.2">
      <c r="A52" s="192"/>
      <c r="B52" s="58" t="s">
        <v>63</v>
      </c>
      <c r="C52" s="59" t="s">
        <v>16</v>
      </c>
      <c r="D52" s="97"/>
      <c r="E52" s="97"/>
      <c r="F52" s="97"/>
      <c r="G52" s="97"/>
      <c r="H52" s="97"/>
      <c r="I52" s="97"/>
      <c r="J52" s="97"/>
      <c r="K52" s="97"/>
      <c r="L52" s="97"/>
      <c r="M52" s="97"/>
      <c r="N52" s="97"/>
      <c r="O52" s="97"/>
      <c r="P52" s="95" t="str">
        <f>IF(SUM(D52:O52)&gt;0,SUM(D52:O52),"")</f>
        <v/>
      </c>
      <c r="R52" s="131">
        <f>MONTH(TT_Sp!A52)</f>
        <v>2</v>
      </c>
    </row>
    <row r="53" spans="1:18" x14ac:dyDescent="0.2">
      <c r="A53" s="193"/>
      <c r="B53" s="66" t="s">
        <v>64</v>
      </c>
      <c r="C53" s="64" t="s">
        <v>16</v>
      </c>
      <c r="D53" s="98"/>
      <c r="E53" s="98"/>
      <c r="F53" s="98"/>
      <c r="G53" s="98"/>
      <c r="H53" s="98"/>
      <c r="I53" s="98"/>
      <c r="J53" s="98"/>
      <c r="K53" s="98"/>
      <c r="L53" s="98"/>
      <c r="M53" s="98"/>
      <c r="N53" s="98"/>
      <c r="O53" s="98"/>
      <c r="P53" s="99" t="str">
        <f t="shared" si="4"/>
        <v/>
      </c>
      <c r="R53" s="131">
        <f>MONTH(TT_Sp!A53)</f>
        <v>2</v>
      </c>
    </row>
    <row r="54" spans="1:18" x14ac:dyDescent="0.2">
      <c r="A54" s="193"/>
      <c r="B54" s="139" t="s">
        <v>128</v>
      </c>
      <c r="C54" s="64" t="s">
        <v>16</v>
      </c>
      <c r="D54" s="98"/>
      <c r="E54" s="98"/>
      <c r="F54" s="98"/>
      <c r="G54" s="98"/>
      <c r="H54" s="98"/>
      <c r="I54" s="98"/>
      <c r="J54" s="98"/>
      <c r="K54" s="98"/>
      <c r="L54" s="98"/>
      <c r="M54" s="98"/>
      <c r="N54" s="98"/>
      <c r="O54" s="98"/>
      <c r="P54" s="99" t="str">
        <f t="shared" si="4"/>
        <v/>
      </c>
      <c r="R54" s="131">
        <f>MONTH(TT_Sp!A54)</f>
        <v>2</v>
      </c>
    </row>
    <row r="55" spans="1:18" x14ac:dyDescent="0.2">
      <c r="A55" s="193"/>
      <c r="B55" s="139" t="s">
        <v>129</v>
      </c>
      <c r="C55" s="64" t="s">
        <v>16</v>
      </c>
      <c r="D55" s="98"/>
      <c r="E55" s="98"/>
      <c r="F55" s="98"/>
      <c r="G55" s="98"/>
      <c r="H55" s="98"/>
      <c r="I55" s="98"/>
      <c r="J55" s="98"/>
      <c r="K55" s="98"/>
      <c r="L55" s="98"/>
      <c r="M55" s="98"/>
      <c r="N55" s="98"/>
      <c r="O55" s="98"/>
      <c r="P55" s="99" t="str">
        <f t="shared" si="4"/>
        <v/>
      </c>
      <c r="R55" s="131">
        <f>MONTH(TT_Sp!A55)</f>
        <v>2</v>
      </c>
    </row>
    <row r="56" spans="1:18" x14ac:dyDescent="0.2">
      <c r="A56" s="193"/>
      <c r="B56" s="66" t="s">
        <v>65</v>
      </c>
      <c r="C56" s="64" t="s">
        <v>16</v>
      </c>
      <c r="D56" s="98"/>
      <c r="E56" s="98"/>
      <c r="F56" s="98"/>
      <c r="G56" s="98"/>
      <c r="H56" s="98"/>
      <c r="I56" s="98"/>
      <c r="J56" s="98"/>
      <c r="K56" s="98"/>
      <c r="L56" s="98"/>
      <c r="M56" s="98"/>
      <c r="N56" s="98"/>
      <c r="O56" s="98"/>
      <c r="P56" s="99" t="str">
        <f t="shared" si="4"/>
        <v/>
      </c>
      <c r="R56" s="131">
        <f>MONTH(TT_Sp!A56)</f>
        <v>2</v>
      </c>
    </row>
    <row r="57" spans="1:18" x14ac:dyDescent="0.2">
      <c r="A57" s="193"/>
      <c r="B57" s="66" t="s">
        <v>66</v>
      </c>
      <c r="C57" s="64" t="s">
        <v>16</v>
      </c>
      <c r="D57" s="98"/>
      <c r="E57" s="99" t="str">
        <f>IF(AND($A52&lt;&gt;"",OR(SUM(E52:$O56)&gt;0,SUM(E13:$O$13,E15:$O$15)&lt;&gt;0)),D57+E53+E55-E52-E54+E56,"")</f>
        <v/>
      </c>
      <c r="F57" s="99" t="str">
        <f>IF(AND($A52&lt;&gt;"",OR(SUM(F52:$O56)&gt;0,SUM(F13:$O$13,F15:$O$15)&lt;&gt;0)),E57+F53+F55-F52-F54+F56,"")</f>
        <v/>
      </c>
      <c r="G57" s="99" t="str">
        <f>IF(AND($A52&lt;&gt;"",OR(SUM(G52:$O56)&gt;0,SUM(G13:$O$13,G15:$O$15)&lt;&gt;0)),F57+G53+G55-G52-G54+G56,"")</f>
        <v/>
      </c>
      <c r="H57" s="99" t="str">
        <f>IF(AND($A52&lt;&gt;"",OR(SUM(H52:$O56)&gt;0,SUM(H13:$O$13,H15:$O$15)&lt;&gt;0)),G57+H53+H55-H52-H54+H56,"")</f>
        <v/>
      </c>
      <c r="I57" s="99" t="str">
        <f>IF(AND($A52&lt;&gt;"",OR(SUM(I52:$O56)&gt;0,SUM(I13:$O$13,I15:$O$15)&lt;&gt;0)),H57+I53+I55-I52-I54+I56,"")</f>
        <v/>
      </c>
      <c r="J57" s="99" t="str">
        <f>IF(AND($A52&lt;&gt;"",OR(SUM(J52:$O56)&gt;0,SUM(J13:$O$13,J15:$O$15)&lt;&gt;0)),I57+J53+J55-J52-J54+J56,"")</f>
        <v/>
      </c>
      <c r="K57" s="99" t="str">
        <f>IF(AND($A52&lt;&gt;"",OR(SUM(K52:$O56)&gt;0,SUM(K13:$O$13,K15:$O$15)&lt;&gt;0)),J57+K53+K55-K52-K54+K56,"")</f>
        <v/>
      </c>
      <c r="L57" s="99" t="str">
        <f>IF(AND($A52&lt;&gt;"",OR(SUM(L52:$O56)&gt;0,SUM(L13:$O$13,L15:$O$15)&lt;&gt;0)),K57+L53+L55-L52-L54+L56,"")</f>
        <v/>
      </c>
      <c r="M57" s="99" t="str">
        <f>IF(AND($A52&lt;&gt;"",OR(SUM(M52:$O56)&gt;0,SUM(M13:$O$13,M15:$O$15)&lt;&gt;0)),L57+M53+M55-M52-M54+M56,"")</f>
        <v/>
      </c>
      <c r="N57" s="99" t="str">
        <f>IF(AND($A52&lt;&gt;"",OR(SUM(N52:$O56)&gt;0,SUM(N13:$O$13,N15:$O$15)&lt;&gt;0)),M57+N53+N55-N52-N54+N56,"")</f>
        <v/>
      </c>
      <c r="O57" s="99" t="str">
        <f>IF(AND($A52&lt;&gt;"",OR(SUM(O52:$O56)&gt;0,SUM(O13:$O$13,O15:$O$15)&lt;&gt;0)),N57+O53+O55-O52-O54+O56,"")</f>
        <v/>
      </c>
      <c r="P57" s="99" t="str">
        <f>O57</f>
        <v/>
      </c>
      <c r="R57" s="131">
        <f>MONTH(TT_Sp!A57)</f>
        <v>2</v>
      </c>
    </row>
    <row r="58" spans="1:18" x14ac:dyDescent="0.2">
      <c r="A58" s="194"/>
      <c r="B58" s="60" t="s">
        <v>67</v>
      </c>
      <c r="C58" s="61" t="s">
        <v>16</v>
      </c>
      <c r="D58" s="100"/>
      <c r="E58" s="100"/>
      <c r="F58" s="100"/>
      <c r="G58" s="100"/>
      <c r="H58" s="100"/>
      <c r="I58" s="100"/>
      <c r="J58" s="100"/>
      <c r="K58" s="100"/>
      <c r="L58" s="100"/>
      <c r="M58" s="100"/>
      <c r="N58" s="100"/>
      <c r="O58" s="100"/>
      <c r="P58" s="132" t="str">
        <f t="shared" si="4"/>
        <v/>
      </c>
      <c r="R58" s="131">
        <f>MONTH(TT_Sp!A58)</f>
        <v>2</v>
      </c>
    </row>
    <row r="59" spans="1:18" x14ac:dyDescent="0.2">
      <c r="A59" s="192"/>
      <c r="B59" s="58" t="s">
        <v>63</v>
      </c>
      <c r="C59" s="59" t="s">
        <v>16</v>
      </c>
      <c r="D59" s="97"/>
      <c r="E59" s="97"/>
      <c r="F59" s="97"/>
      <c r="G59" s="97"/>
      <c r="H59" s="97"/>
      <c r="I59" s="97"/>
      <c r="J59" s="97"/>
      <c r="K59" s="97"/>
      <c r="L59" s="97"/>
      <c r="M59" s="97"/>
      <c r="N59" s="97"/>
      <c r="O59" s="97"/>
      <c r="P59" s="95" t="str">
        <f>IF(SUM(D59:O59)&gt;0,SUM(D59:O59),"")</f>
        <v/>
      </c>
      <c r="R59" s="131">
        <f>MONTH(TT_Sp!A59)</f>
        <v>2</v>
      </c>
    </row>
    <row r="60" spans="1:18" x14ac:dyDescent="0.2">
      <c r="A60" s="193"/>
      <c r="B60" s="66" t="s">
        <v>64</v>
      </c>
      <c r="C60" s="64" t="s">
        <v>16</v>
      </c>
      <c r="D60" s="98"/>
      <c r="E60" s="98"/>
      <c r="F60" s="98"/>
      <c r="G60" s="98"/>
      <c r="H60" s="98"/>
      <c r="I60" s="98"/>
      <c r="J60" s="98"/>
      <c r="K60" s="98"/>
      <c r="L60" s="98"/>
      <c r="M60" s="98"/>
      <c r="N60" s="98"/>
      <c r="O60" s="98"/>
      <c r="P60" s="99" t="str">
        <f t="shared" si="4"/>
        <v/>
      </c>
      <c r="R60" s="131">
        <f>MONTH(TT_Sp!A60)</f>
        <v>2</v>
      </c>
    </row>
    <row r="61" spans="1:18" x14ac:dyDescent="0.2">
      <c r="A61" s="193"/>
      <c r="B61" s="139" t="s">
        <v>128</v>
      </c>
      <c r="C61" s="64" t="s">
        <v>16</v>
      </c>
      <c r="D61" s="98"/>
      <c r="E61" s="98"/>
      <c r="F61" s="98"/>
      <c r="G61" s="98"/>
      <c r="H61" s="98"/>
      <c r="I61" s="98"/>
      <c r="J61" s="98"/>
      <c r="K61" s="98"/>
      <c r="L61" s="98"/>
      <c r="M61" s="98"/>
      <c r="N61" s="98"/>
      <c r="O61" s="98"/>
      <c r="P61" s="99" t="str">
        <f t="shared" si="4"/>
        <v/>
      </c>
      <c r="R61" s="131">
        <f>MONTH(TT_Sp!A61)</f>
        <v>2</v>
      </c>
    </row>
    <row r="62" spans="1:18" x14ac:dyDescent="0.2">
      <c r="A62" s="193"/>
      <c r="B62" s="139" t="s">
        <v>129</v>
      </c>
      <c r="C62" s="64" t="s">
        <v>16</v>
      </c>
      <c r="D62" s="98"/>
      <c r="E62" s="98"/>
      <c r="F62" s="98"/>
      <c r="G62" s="98"/>
      <c r="H62" s="98"/>
      <c r="I62" s="98"/>
      <c r="J62" s="98"/>
      <c r="K62" s="98"/>
      <c r="L62" s="98"/>
      <c r="M62" s="98"/>
      <c r="N62" s="98"/>
      <c r="O62" s="98"/>
      <c r="P62" s="99" t="str">
        <f t="shared" si="4"/>
        <v/>
      </c>
      <c r="R62" s="131">
        <f>MONTH(TT_Sp!A62)</f>
        <v>2</v>
      </c>
    </row>
    <row r="63" spans="1:18" x14ac:dyDescent="0.2">
      <c r="A63" s="193"/>
      <c r="B63" s="66" t="s">
        <v>65</v>
      </c>
      <c r="C63" s="64" t="s">
        <v>16</v>
      </c>
      <c r="D63" s="98"/>
      <c r="E63" s="98"/>
      <c r="F63" s="98"/>
      <c r="G63" s="98"/>
      <c r="H63" s="98"/>
      <c r="I63" s="98"/>
      <c r="J63" s="98"/>
      <c r="K63" s="98"/>
      <c r="L63" s="98"/>
      <c r="M63" s="98"/>
      <c r="N63" s="98"/>
      <c r="O63" s="98"/>
      <c r="P63" s="99" t="str">
        <f t="shared" si="4"/>
        <v/>
      </c>
      <c r="R63" s="131">
        <f>MONTH(TT_Sp!A63)</f>
        <v>2</v>
      </c>
    </row>
    <row r="64" spans="1:18" x14ac:dyDescent="0.2">
      <c r="A64" s="193"/>
      <c r="B64" s="66" t="s">
        <v>66</v>
      </c>
      <c r="C64" s="64" t="s">
        <v>16</v>
      </c>
      <c r="D64" s="98"/>
      <c r="E64" s="99" t="str">
        <f>IF(AND($A59&lt;&gt;"",OR(SUM(E59:$O60)&gt;0,SUM(E13:$O$13,E15:$O$15)&lt;&gt;0)),D64+E60+E62-E59-E61+E63,"")</f>
        <v/>
      </c>
      <c r="F64" s="99" t="str">
        <f>IF(AND($A59&lt;&gt;"",OR(SUM(F59:$O60)&gt;0,SUM(F13:$O$13,F15:$O$15)&lt;&gt;0)),E64+F60+F62-F59-F61+F63,"")</f>
        <v/>
      </c>
      <c r="G64" s="99" t="str">
        <f>IF(AND($A59&lt;&gt;"",OR(SUM(G59:$O60)&gt;0,SUM(G13:$O$13,G15:$O$15)&lt;&gt;0)),F64+G60+G62-G59-G61+G63,"")</f>
        <v/>
      </c>
      <c r="H64" s="99" t="str">
        <f>IF(AND($A59&lt;&gt;"",OR(SUM(H59:$O60)&gt;0,SUM(H13:$O$13,H15:$O$15)&lt;&gt;0)),G64+H60+H62-H59-H61+H63,"")</f>
        <v/>
      </c>
      <c r="I64" s="99" t="str">
        <f>IF(AND($A59&lt;&gt;"",OR(SUM(I59:$O60)&gt;0,SUM(I13:$O$13,I15:$O$15)&lt;&gt;0)),H64+I60+I62-I59-I61+I63,"")</f>
        <v/>
      </c>
      <c r="J64" s="99" t="str">
        <f>IF(AND($A59&lt;&gt;"",OR(SUM(J59:$O60)&gt;0,SUM(J13:$O$13,J15:$O$15)&lt;&gt;0)),I64+J60+J62-J59-J61+J63,"")</f>
        <v/>
      </c>
      <c r="K64" s="99" t="str">
        <f>IF(AND($A59&lt;&gt;"",OR(SUM(K59:$O60)&gt;0,SUM(K13:$O$13,K15:$O$15)&lt;&gt;0)),J64+K60+K62-K59-K61+K63,"")</f>
        <v/>
      </c>
      <c r="L64" s="99" t="str">
        <f>IF(AND($A59&lt;&gt;"",OR(SUM(L59:$O60)&gt;0,SUM(L13:$O$13,L15:$O$15)&lt;&gt;0)),K64+L60+L62-L59-L61+L63,"")</f>
        <v/>
      </c>
      <c r="M64" s="99" t="str">
        <f>IF(AND($A59&lt;&gt;"",OR(SUM(M59:$O60)&gt;0,SUM(M13:$O$13,M15:$O$15)&lt;&gt;0)),L64+M60+M62-M59-M61+M63,"")</f>
        <v/>
      </c>
      <c r="N64" s="99" t="str">
        <f>IF(AND($A59&lt;&gt;"",OR(SUM(N59:$O60)&gt;0,SUM(N13:$O$13,N15:$O$15)&lt;&gt;0)),M64+N60+N62-N59-N61+N63,"")</f>
        <v/>
      </c>
      <c r="O64" s="99" t="str">
        <f>IF(AND($A59&lt;&gt;"",OR(SUM(O59:$O60)&gt;0,SUM(O13:$O$13,O15:$O$15)&lt;&gt;0)),N64+O60+O62-O59-O61+O63,"")</f>
        <v/>
      </c>
      <c r="P64" s="99" t="str">
        <f>O64</f>
        <v/>
      </c>
      <c r="R64" s="131">
        <f>MONTH(TT_Sp!A64)</f>
        <v>2</v>
      </c>
    </row>
    <row r="65" spans="1:18" x14ac:dyDescent="0.2">
      <c r="A65" s="194"/>
      <c r="B65" s="60" t="s">
        <v>67</v>
      </c>
      <c r="C65" s="61" t="s">
        <v>16</v>
      </c>
      <c r="D65" s="100"/>
      <c r="E65" s="100"/>
      <c r="F65" s="100"/>
      <c r="G65" s="100"/>
      <c r="H65" s="100"/>
      <c r="I65" s="100"/>
      <c r="J65" s="100"/>
      <c r="K65" s="100"/>
      <c r="L65" s="100"/>
      <c r="M65" s="100"/>
      <c r="N65" s="100"/>
      <c r="O65" s="100"/>
      <c r="P65" s="132" t="str">
        <f t="shared" si="4"/>
        <v/>
      </c>
      <c r="R65" s="131">
        <f>MONTH(TT_Sp!A65)</f>
        <v>2</v>
      </c>
    </row>
    <row r="66" spans="1:18" x14ac:dyDescent="0.2">
      <c r="A66" s="192"/>
      <c r="B66" s="58" t="s">
        <v>63</v>
      </c>
      <c r="C66" s="59" t="s">
        <v>16</v>
      </c>
      <c r="D66" s="97"/>
      <c r="E66" s="97"/>
      <c r="F66" s="97"/>
      <c r="G66" s="97"/>
      <c r="H66" s="97"/>
      <c r="I66" s="97"/>
      <c r="J66" s="97"/>
      <c r="K66" s="97"/>
      <c r="L66" s="97"/>
      <c r="M66" s="97"/>
      <c r="N66" s="97"/>
      <c r="O66" s="97"/>
      <c r="P66" s="95" t="str">
        <f>IF(SUM(D66:O66)&gt;0,SUM(D66:O66),"")</f>
        <v/>
      </c>
      <c r="R66" s="131">
        <f>MONTH(TT_Sp!A66)</f>
        <v>2</v>
      </c>
    </row>
    <row r="67" spans="1:18" x14ac:dyDescent="0.2">
      <c r="A67" s="193"/>
      <c r="B67" s="66" t="s">
        <v>64</v>
      </c>
      <c r="C67" s="64" t="s">
        <v>16</v>
      </c>
      <c r="D67" s="98"/>
      <c r="E67" s="98"/>
      <c r="F67" s="98"/>
      <c r="G67" s="98"/>
      <c r="H67" s="98"/>
      <c r="I67" s="98"/>
      <c r="J67" s="98"/>
      <c r="K67" s="98"/>
      <c r="L67" s="98"/>
      <c r="M67" s="98"/>
      <c r="N67" s="98"/>
      <c r="O67" s="98"/>
      <c r="P67" s="99" t="str">
        <f t="shared" si="4"/>
        <v/>
      </c>
      <c r="R67" s="131">
        <f>MONTH(TT_Sp!A67)</f>
        <v>2</v>
      </c>
    </row>
    <row r="68" spans="1:18" x14ac:dyDescent="0.2">
      <c r="A68" s="193"/>
      <c r="B68" s="139" t="s">
        <v>128</v>
      </c>
      <c r="C68" s="64" t="s">
        <v>16</v>
      </c>
      <c r="D68" s="98"/>
      <c r="E68" s="98"/>
      <c r="F68" s="98"/>
      <c r="G68" s="98"/>
      <c r="H68" s="98"/>
      <c r="I68" s="98"/>
      <c r="J68" s="98"/>
      <c r="K68" s="98"/>
      <c r="L68" s="98"/>
      <c r="M68" s="98"/>
      <c r="N68" s="98"/>
      <c r="O68" s="98"/>
      <c r="P68" s="99" t="str">
        <f t="shared" si="4"/>
        <v/>
      </c>
      <c r="R68" s="131">
        <f>MONTH(TT_Sp!A68)</f>
        <v>2</v>
      </c>
    </row>
    <row r="69" spans="1:18" x14ac:dyDescent="0.2">
      <c r="A69" s="193"/>
      <c r="B69" s="139" t="s">
        <v>129</v>
      </c>
      <c r="C69" s="64" t="s">
        <v>16</v>
      </c>
      <c r="D69" s="98"/>
      <c r="E69" s="98"/>
      <c r="F69" s="98"/>
      <c r="G69" s="98"/>
      <c r="H69" s="98"/>
      <c r="I69" s="98"/>
      <c r="J69" s="98"/>
      <c r="K69" s="98"/>
      <c r="L69" s="98"/>
      <c r="M69" s="98"/>
      <c r="N69" s="98"/>
      <c r="O69" s="98"/>
      <c r="P69" s="99" t="str">
        <f t="shared" si="4"/>
        <v/>
      </c>
      <c r="R69" s="131">
        <f>MONTH(TT_Sp!A69)</f>
        <v>2</v>
      </c>
    </row>
    <row r="70" spans="1:18" x14ac:dyDescent="0.2">
      <c r="A70" s="193"/>
      <c r="B70" s="66" t="s">
        <v>65</v>
      </c>
      <c r="C70" s="64" t="s">
        <v>16</v>
      </c>
      <c r="D70" s="98"/>
      <c r="E70" s="98"/>
      <c r="F70" s="98"/>
      <c r="G70" s="98"/>
      <c r="H70" s="98"/>
      <c r="I70" s="98"/>
      <c r="J70" s="98"/>
      <c r="K70" s="98"/>
      <c r="L70" s="98"/>
      <c r="M70" s="98"/>
      <c r="N70" s="98"/>
      <c r="O70" s="98"/>
      <c r="P70" s="99" t="str">
        <f t="shared" si="4"/>
        <v/>
      </c>
      <c r="R70" s="131">
        <f>MONTH(TT_Sp!A70)</f>
        <v>3</v>
      </c>
    </row>
    <row r="71" spans="1:18" x14ac:dyDescent="0.2">
      <c r="A71" s="193"/>
      <c r="B71" s="66" t="s">
        <v>66</v>
      </c>
      <c r="C71" s="64" t="s">
        <v>16</v>
      </c>
      <c r="D71" s="98"/>
      <c r="E71" s="99" t="str">
        <f>IF(AND($A66&lt;&gt;"",OR(SUM(E66:$O70)&gt;0,SUM(E13:$O$13,E15:$O$15)&lt;&gt;0)),D71+E67+E69-E66-E68+E70,"")</f>
        <v/>
      </c>
      <c r="F71" s="99" t="str">
        <f>IF(AND($A66&lt;&gt;"",OR(SUM(F66:$O70)&gt;0,SUM(F13:$O$13,F15:$O$15)&lt;&gt;0)),E71+F67+F69-F66-F68+F70,"")</f>
        <v/>
      </c>
      <c r="G71" s="99" t="str">
        <f>IF(AND($A66&lt;&gt;"",OR(SUM(G66:$O70)&gt;0,SUM(G13:$O$13,G15:$O$15)&lt;&gt;0)),F71+G67+G69-G66-G68+G70,"")</f>
        <v/>
      </c>
      <c r="H71" s="99" t="str">
        <f>IF(AND($A66&lt;&gt;"",OR(SUM(H66:$O70)&gt;0,SUM(H13:$O$13,H15:$O$15)&lt;&gt;0)),G71+H67+H69-H66-H68+H70,"")</f>
        <v/>
      </c>
      <c r="I71" s="99" t="str">
        <f>IF(AND($A66&lt;&gt;"",OR(SUM(I66:$O70)&gt;0,SUM(I13:$O$13,I15:$O$15)&lt;&gt;0)),H71+I67+I69-I66-I68+I70,"")</f>
        <v/>
      </c>
      <c r="J71" s="99" t="str">
        <f>IF(AND($A66&lt;&gt;"",OR(SUM(J66:$O70)&gt;0,SUM(J13:$O$13,J15:$O$15)&lt;&gt;0)),I71+J67+J69-J66-J68+J70,"")</f>
        <v/>
      </c>
      <c r="K71" s="99" t="str">
        <f>IF(AND($A66&lt;&gt;"",OR(SUM(K66:$O70)&gt;0,SUM(K13:$O$13,K15:$O$15)&lt;&gt;0)),J71+K67+K69-K66-K68+K70,"")</f>
        <v/>
      </c>
      <c r="L71" s="99" t="str">
        <f>IF(AND($A66&lt;&gt;"",OR(SUM(L66:$O70)&gt;0,SUM(L13:$O$13,L15:$O$15)&lt;&gt;0)),K71+L67+L69-L66-L68+L70,"")</f>
        <v/>
      </c>
      <c r="M71" s="99" t="str">
        <f>IF(AND($A66&lt;&gt;"",OR(SUM(M66:$O70)&gt;0,SUM(M13:$O$13,M15:$O$15)&lt;&gt;0)),L71+M67+M69-M66-M68+M70,"")</f>
        <v/>
      </c>
      <c r="N71" s="99" t="str">
        <f>IF(AND($A66&lt;&gt;"",OR(SUM(N66:$O70)&gt;0,SUM(N13:$O$13,N15:$O$15)&lt;&gt;0)),M71+N67+N69-N66-N68+N70,"")</f>
        <v/>
      </c>
      <c r="O71" s="99" t="str">
        <f>IF(AND($A66&lt;&gt;"",OR(SUM(O66:$O70)&gt;0,SUM(O13:$O$13,O15:$O$15)&lt;&gt;0)),N71+O67+O69-O66-O68+O70,"")</f>
        <v/>
      </c>
      <c r="P71" s="99" t="str">
        <f>O71</f>
        <v/>
      </c>
      <c r="R71" s="131">
        <f>MONTH(TT_Sp!A71)</f>
        <v>3</v>
      </c>
    </row>
    <row r="72" spans="1:18" x14ac:dyDescent="0.2">
      <c r="A72" s="194"/>
      <c r="B72" s="60" t="s">
        <v>67</v>
      </c>
      <c r="C72" s="61" t="s">
        <v>16</v>
      </c>
      <c r="D72" s="100"/>
      <c r="E72" s="100"/>
      <c r="F72" s="100"/>
      <c r="G72" s="100"/>
      <c r="H72" s="100"/>
      <c r="I72" s="100"/>
      <c r="J72" s="100"/>
      <c r="K72" s="100"/>
      <c r="L72" s="100"/>
      <c r="M72" s="100"/>
      <c r="N72" s="100"/>
      <c r="O72" s="100"/>
      <c r="P72" s="132" t="str">
        <f t="shared" si="4"/>
        <v/>
      </c>
      <c r="R72" s="131">
        <f>MONTH(TT_Sp!A72)</f>
        <v>3</v>
      </c>
    </row>
    <row r="73" spans="1:18" x14ac:dyDescent="0.2">
      <c r="A73" s="195" t="s">
        <v>68</v>
      </c>
      <c r="B73" s="196"/>
      <c r="C73" s="41" t="s">
        <v>16</v>
      </c>
      <c r="D73" s="101">
        <f t="shared" ref="D73:O73" si="5">SUM(D23,D30,D37,D44,D51,D65,D72)</f>
        <v>0</v>
      </c>
      <c r="E73" s="101">
        <f t="shared" si="5"/>
        <v>0</v>
      </c>
      <c r="F73" s="101">
        <f t="shared" si="5"/>
        <v>0</v>
      </c>
      <c r="G73" s="101">
        <f t="shared" si="5"/>
        <v>0</v>
      </c>
      <c r="H73" s="101">
        <f t="shared" si="5"/>
        <v>0</v>
      </c>
      <c r="I73" s="101">
        <f t="shared" si="5"/>
        <v>0</v>
      </c>
      <c r="J73" s="101">
        <f t="shared" si="5"/>
        <v>0</v>
      </c>
      <c r="K73" s="101">
        <f t="shared" si="5"/>
        <v>0</v>
      </c>
      <c r="L73" s="101">
        <f t="shared" si="5"/>
        <v>0</v>
      </c>
      <c r="M73" s="101">
        <f t="shared" si="5"/>
        <v>0</v>
      </c>
      <c r="N73" s="101">
        <f t="shared" si="5"/>
        <v>0</v>
      </c>
      <c r="O73" s="101">
        <f t="shared" si="5"/>
        <v>0</v>
      </c>
      <c r="P73" s="133">
        <f t="shared" ref="P73" si="6">SUM(P23,P30,P37,P44,P51,P65,P72)</f>
        <v>0</v>
      </c>
      <c r="R73" s="131">
        <f>MONTH(TT_Sp!A73)</f>
        <v>3</v>
      </c>
    </row>
    <row r="74" spans="1:18" x14ac:dyDescent="0.2">
      <c r="R74" s="131">
        <f>MONTH(TT_Sp!A74)</f>
        <v>3</v>
      </c>
    </row>
    <row r="75" spans="1:18" x14ac:dyDescent="0.2">
      <c r="R75" s="131">
        <f>MONTH(TT_Sp!A75)</f>
        <v>3</v>
      </c>
    </row>
    <row r="76" spans="1:18" x14ac:dyDescent="0.2">
      <c r="R76" s="131">
        <f>MONTH(TT_Sp!A76)</f>
        <v>3</v>
      </c>
    </row>
    <row r="77" spans="1:18" x14ac:dyDescent="0.2">
      <c r="R77" s="131">
        <f>MONTH(TT_Sp!A77)</f>
        <v>3</v>
      </c>
    </row>
    <row r="78" spans="1:18" x14ac:dyDescent="0.2">
      <c r="R78" s="131">
        <f>MONTH(TT_Sp!A78)</f>
        <v>3</v>
      </c>
    </row>
    <row r="79" spans="1:18" x14ac:dyDescent="0.2">
      <c r="R79" s="131">
        <f>MONTH(TT_Sp!A79)</f>
        <v>3</v>
      </c>
    </row>
    <row r="80" spans="1:18" x14ac:dyDescent="0.2">
      <c r="R80" s="131">
        <f>MONTH(TT_Sp!A80)</f>
        <v>3</v>
      </c>
    </row>
    <row r="81" spans="18:18" x14ac:dyDescent="0.2">
      <c r="R81" s="131">
        <f>MONTH(TT_Sp!A81)</f>
        <v>3</v>
      </c>
    </row>
    <row r="82" spans="18:18" x14ac:dyDescent="0.2">
      <c r="R82" s="131">
        <f>MONTH(TT_Sp!A82)</f>
        <v>3</v>
      </c>
    </row>
    <row r="83" spans="18:18" x14ac:dyDescent="0.2">
      <c r="R83" s="131">
        <f>MONTH(TT_Sp!A83)</f>
        <v>3</v>
      </c>
    </row>
    <row r="84" spans="18:18" x14ac:dyDescent="0.2">
      <c r="R84" s="131">
        <f>MONTH(TT_Sp!A84)</f>
        <v>3</v>
      </c>
    </row>
    <row r="85" spans="18:18" x14ac:dyDescent="0.2">
      <c r="R85" s="131">
        <f>MONTH(TT_Sp!A85)</f>
        <v>3</v>
      </c>
    </row>
    <row r="86" spans="18:18" x14ac:dyDescent="0.2">
      <c r="R86" s="131">
        <f>MONTH(TT_Sp!A86)</f>
        <v>3</v>
      </c>
    </row>
    <row r="87" spans="18:18" x14ac:dyDescent="0.2">
      <c r="R87" s="131">
        <f>MONTH(TT_Sp!A87)</f>
        <v>3</v>
      </c>
    </row>
    <row r="88" spans="18:18" x14ac:dyDescent="0.2">
      <c r="R88" s="131">
        <f>MONTH(TT_Sp!A88)</f>
        <v>3</v>
      </c>
    </row>
    <row r="89" spans="18:18" x14ac:dyDescent="0.2">
      <c r="R89" s="131">
        <f>MONTH(TT_Sp!A89)</f>
        <v>3</v>
      </c>
    </row>
    <row r="90" spans="18:18" x14ac:dyDescent="0.2">
      <c r="R90" s="131">
        <f>MONTH(TT_Sp!A90)</f>
        <v>3</v>
      </c>
    </row>
    <row r="91" spans="18:18" x14ac:dyDescent="0.2">
      <c r="R91" s="131">
        <f>MONTH(TT_Sp!A91)</f>
        <v>3</v>
      </c>
    </row>
    <row r="92" spans="18:18" x14ac:dyDescent="0.2">
      <c r="R92" s="131">
        <f>MONTH(TT_Sp!A92)</f>
        <v>3</v>
      </c>
    </row>
    <row r="93" spans="18:18" x14ac:dyDescent="0.2">
      <c r="R93" s="131">
        <f>MONTH(TT_Sp!A93)</f>
        <v>3</v>
      </c>
    </row>
    <row r="94" spans="18:18" x14ac:dyDescent="0.2">
      <c r="R94" s="131">
        <f>MONTH(TT_Sp!A94)</f>
        <v>3</v>
      </c>
    </row>
    <row r="95" spans="18:18" x14ac:dyDescent="0.2">
      <c r="R95" s="131">
        <f>MONTH(TT_Sp!A95)</f>
        <v>3</v>
      </c>
    </row>
    <row r="96" spans="18:18" x14ac:dyDescent="0.2">
      <c r="R96" s="131">
        <f>MONTH(TT_Sp!A96)</f>
        <v>3</v>
      </c>
    </row>
    <row r="97" spans="18:18" x14ac:dyDescent="0.2">
      <c r="R97" s="131">
        <f>MONTH(TT_Sp!A97)</f>
        <v>3</v>
      </c>
    </row>
    <row r="98" spans="18:18" x14ac:dyDescent="0.2">
      <c r="R98" s="131">
        <f>MONTH(TT_Sp!A98)</f>
        <v>3</v>
      </c>
    </row>
    <row r="99" spans="18:18" x14ac:dyDescent="0.2">
      <c r="R99" s="131">
        <f>MONTH(TT_Sp!A99)</f>
        <v>3</v>
      </c>
    </row>
    <row r="100" spans="18:18" x14ac:dyDescent="0.2">
      <c r="R100" s="131">
        <f>MONTH(TT_Sp!A100)</f>
        <v>3</v>
      </c>
    </row>
    <row r="101" spans="18:18" x14ac:dyDescent="0.2">
      <c r="R101" s="131">
        <f>MONTH(TT_Sp!A101)</f>
        <v>4</v>
      </c>
    </row>
    <row r="102" spans="18:18" x14ac:dyDescent="0.2">
      <c r="R102" s="131">
        <f>MONTH(TT_Sp!A102)</f>
        <v>4</v>
      </c>
    </row>
    <row r="103" spans="18:18" x14ac:dyDescent="0.2">
      <c r="R103" s="131">
        <f>MONTH(TT_Sp!A103)</f>
        <v>4</v>
      </c>
    </row>
    <row r="104" spans="18:18" x14ac:dyDescent="0.2">
      <c r="R104" s="131">
        <f>MONTH(TT_Sp!A104)</f>
        <v>4</v>
      </c>
    </row>
    <row r="105" spans="18:18" x14ac:dyDescent="0.2">
      <c r="R105" s="131">
        <f>MONTH(TT_Sp!A105)</f>
        <v>4</v>
      </c>
    </row>
    <row r="106" spans="18:18" x14ac:dyDescent="0.2">
      <c r="R106" s="131">
        <f>MONTH(TT_Sp!A106)</f>
        <v>4</v>
      </c>
    </row>
    <row r="107" spans="18:18" x14ac:dyDescent="0.2">
      <c r="R107" s="131">
        <f>MONTH(TT_Sp!A107)</f>
        <v>4</v>
      </c>
    </row>
    <row r="108" spans="18:18" x14ac:dyDescent="0.2">
      <c r="R108" s="131">
        <f>MONTH(TT_Sp!A108)</f>
        <v>4</v>
      </c>
    </row>
    <row r="109" spans="18:18" x14ac:dyDescent="0.2">
      <c r="R109" s="131">
        <f>MONTH(TT_Sp!A109)</f>
        <v>4</v>
      </c>
    </row>
    <row r="110" spans="18:18" x14ac:dyDescent="0.2">
      <c r="R110" s="131">
        <f>MONTH(TT_Sp!A110)</f>
        <v>4</v>
      </c>
    </row>
    <row r="111" spans="18:18" x14ac:dyDescent="0.2">
      <c r="R111" s="131">
        <f>MONTH(TT_Sp!A111)</f>
        <v>4</v>
      </c>
    </row>
    <row r="112" spans="18:18" x14ac:dyDescent="0.2">
      <c r="R112" s="131">
        <f>MONTH(TT_Sp!A112)</f>
        <v>4</v>
      </c>
    </row>
    <row r="113" spans="18:18" x14ac:dyDescent="0.2">
      <c r="R113" s="131">
        <f>MONTH(TT_Sp!A113)</f>
        <v>4</v>
      </c>
    </row>
    <row r="114" spans="18:18" x14ac:dyDescent="0.2">
      <c r="R114" s="131">
        <f>MONTH(TT_Sp!A114)</f>
        <v>4</v>
      </c>
    </row>
    <row r="115" spans="18:18" x14ac:dyDescent="0.2">
      <c r="R115" s="131">
        <f>MONTH(TT_Sp!A115)</f>
        <v>4</v>
      </c>
    </row>
    <row r="116" spans="18:18" x14ac:dyDescent="0.2">
      <c r="R116" s="131">
        <f>MONTH(TT_Sp!A116)</f>
        <v>4</v>
      </c>
    </row>
    <row r="117" spans="18:18" x14ac:dyDescent="0.2">
      <c r="R117" s="131">
        <f>MONTH(TT_Sp!A117)</f>
        <v>4</v>
      </c>
    </row>
    <row r="118" spans="18:18" x14ac:dyDescent="0.2">
      <c r="R118" s="131">
        <f>MONTH(TT_Sp!A118)</f>
        <v>4</v>
      </c>
    </row>
    <row r="119" spans="18:18" x14ac:dyDescent="0.2">
      <c r="R119" s="131">
        <f>MONTH(TT_Sp!A119)</f>
        <v>4</v>
      </c>
    </row>
    <row r="120" spans="18:18" x14ac:dyDescent="0.2">
      <c r="R120" s="131">
        <f>MONTH(TT_Sp!A120)</f>
        <v>4</v>
      </c>
    </row>
    <row r="121" spans="18:18" x14ac:dyDescent="0.2">
      <c r="R121" s="131">
        <f>MONTH(TT_Sp!A121)</f>
        <v>4</v>
      </c>
    </row>
    <row r="122" spans="18:18" x14ac:dyDescent="0.2">
      <c r="R122" s="131">
        <f>MONTH(TT_Sp!A122)</f>
        <v>4</v>
      </c>
    </row>
    <row r="123" spans="18:18" x14ac:dyDescent="0.2">
      <c r="R123" s="131">
        <f>MONTH(TT_Sp!A123)</f>
        <v>4</v>
      </c>
    </row>
    <row r="124" spans="18:18" x14ac:dyDescent="0.2">
      <c r="R124" s="131">
        <f>MONTH(TT_Sp!A124)</f>
        <v>4</v>
      </c>
    </row>
    <row r="125" spans="18:18" x14ac:dyDescent="0.2">
      <c r="R125" s="131">
        <f>MONTH(TT_Sp!A125)</f>
        <v>4</v>
      </c>
    </row>
    <row r="126" spans="18:18" x14ac:dyDescent="0.2">
      <c r="R126" s="131">
        <f>MONTH(TT_Sp!A126)</f>
        <v>4</v>
      </c>
    </row>
    <row r="127" spans="18:18" x14ac:dyDescent="0.2">
      <c r="R127" s="131">
        <f>MONTH(TT_Sp!A127)</f>
        <v>4</v>
      </c>
    </row>
    <row r="128" spans="18:18" x14ac:dyDescent="0.2">
      <c r="R128" s="131">
        <f>MONTH(TT_Sp!A128)</f>
        <v>4</v>
      </c>
    </row>
    <row r="129" spans="18:18" x14ac:dyDescent="0.2">
      <c r="R129" s="131">
        <f>MONTH(TT_Sp!A129)</f>
        <v>4</v>
      </c>
    </row>
    <row r="130" spans="18:18" x14ac:dyDescent="0.2">
      <c r="R130" s="131">
        <f>MONTH(TT_Sp!A130)</f>
        <v>4</v>
      </c>
    </row>
    <row r="131" spans="18:18" x14ac:dyDescent="0.2">
      <c r="R131" s="131">
        <f>MONTH(TT_Sp!A131)</f>
        <v>5</v>
      </c>
    </row>
    <row r="132" spans="18:18" x14ac:dyDescent="0.2">
      <c r="R132" s="131">
        <f>MONTH(TT_Sp!A132)</f>
        <v>5</v>
      </c>
    </row>
    <row r="133" spans="18:18" x14ac:dyDescent="0.2">
      <c r="R133" s="131">
        <f>MONTH(TT_Sp!A133)</f>
        <v>5</v>
      </c>
    </row>
    <row r="134" spans="18:18" x14ac:dyDescent="0.2">
      <c r="R134" s="131">
        <f>MONTH(TT_Sp!A134)</f>
        <v>5</v>
      </c>
    </row>
    <row r="135" spans="18:18" x14ac:dyDescent="0.2">
      <c r="R135" s="131">
        <f>MONTH(TT_Sp!A135)</f>
        <v>5</v>
      </c>
    </row>
    <row r="136" spans="18:18" x14ac:dyDescent="0.2">
      <c r="R136" s="131">
        <f>MONTH(TT_Sp!A136)</f>
        <v>5</v>
      </c>
    </row>
    <row r="137" spans="18:18" x14ac:dyDescent="0.2">
      <c r="R137" s="131">
        <f>MONTH(TT_Sp!A137)</f>
        <v>5</v>
      </c>
    </row>
    <row r="138" spans="18:18" x14ac:dyDescent="0.2">
      <c r="R138" s="131">
        <f>MONTH(TT_Sp!A138)</f>
        <v>5</v>
      </c>
    </row>
    <row r="139" spans="18:18" x14ac:dyDescent="0.2">
      <c r="R139" s="131">
        <f>MONTH(TT_Sp!A139)</f>
        <v>5</v>
      </c>
    </row>
    <row r="140" spans="18:18" x14ac:dyDescent="0.2">
      <c r="R140" s="131">
        <f>MONTH(TT_Sp!A140)</f>
        <v>5</v>
      </c>
    </row>
    <row r="141" spans="18:18" x14ac:dyDescent="0.2">
      <c r="R141" s="131">
        <f>MONTH(TT_Sp!A141)</f>
        <v>5</v>
      </c>
    </row>
    <row r="142" spans="18:18" x14ac:dyDescent="0.2">
      <c r="R142" s="131">
        <f>MONTH(TT_Sp!A142)</f>
        <v>5</v>
      </c>
    </row>
    <row r="143" spans="18:18" x14ac:dyDescent="0.2">
      <c r="R143" s="131">
        <f>MONTH(TT_Sp!A143)</f>
        <v>5</v>
      </c>
    </row>
    <row r="144" spans="18:18" x14ac:dyDescent="0.2">
      <c r="R144" s="131">
        <f>MONTH(TT_Sp!A144)</f>
        <v>5</v>
      </c>
    </row>
    <row r="145" spans="18:18" x14ac:dyDescent="0.2">
      <c r="R145" s="131">
        <f>MONTH(TT_Sp!A145)</f>
        <v>5</v>
      </c>
    </row>
    <row r="146" spans="18:18" x14ac:dyDescent="0.2">
      <c r="R146" s="131">
        <f>MONTH(TT_Sp!A146)</f>
        <v>5</v>
      </c>
    </row>
    <row r="147" spans="18:18" x14ac:dyDescent="0.2">
      <c r="R147" s="131">
        <f>MONTH(TT_Sp!A147)</f>
        <v>5</v>
      </c>
    </row>
    <row r="148" spans="18:18" x14ac:dyDescent="0.2">
      <c r="R148" s="131">
        <f>MONTH(TT_Sp!A148)</f>
        <v>5</v>
      </c>
    </row>
    <row r="149" spans="18:18" x14ac:dyDescent="0.2">
      <c r="R149" s="131">
        <f>MONTH(TT_Sp!A149)</f>
        <v>5</v>
      </c>
    </row>
    <row r="150" spans="18:18" x14ac:dyDescent="0.2">
      <c r="R150" s="131">
        <f>MONTH(TT_Sp!A150)</f>
        <v>5</v>
      </c>
    </row>
    <row r="151" spans="18:18" x14ac:dyDescent="0.2">
      <c r="R151" s="131">
        <f>MONTH(TT_Sp!A151)</f>
        <v>5</v>
      </c>
    </row>
    <row r="152" spans="18:18" x14ac:dyDescent="0.2">
      <c r="R152" s="131">
        <f>MONTH(TT_Sp!A152)</f>
        <v>5</v>
      </c>
    </row>
    <row r="153" spans="18:18" x14ac:dyDescent="0.2">
      <c r="R153" s="131">
        <f>MONTH(TT_Sp!A153)</f>
        <v>5</v>
      </c>
    </row>
    <row r="154" spans="18:18" x14ac:dyDescent="0.2">
      <c r="R154" s="131">
        <f>MONTH(TT_Sp!A154)</f>
        <v>5</v>
      </c>
    </row>
    <row r="155" spans="18:18" x14ac:dyDescent="0.2">
      <c r="R155" s="131">
        <f>MONTH(TT_Sp!A155)</f>
        <v>5</v>
      </c>
    </row>
    <row r="156" spans="18:18" x14ac:dyDescent="0.2">
      <c r="R156" s="131">
        <f>MONTH(TT_Sp!A156)</f>
        <v>5</v>
      </c>
    </row>
    <row r="157" spans="18:18" x14ac:dyDescent="0.2">
      <c r="R157" s="131">
        <f>MONTH(TT_Sp!A157)</f>
        <v>5</v>
      </c>
    </row>
    <row r="158" spans="18:18" x14ac:dyDescent="0.2">
      <c r="R158" s="131">
        <f>MONTH(TT_Sp!A158)</f>
        <v>5</v>
      </c>
    </row>
    <row r="159" spans="18:18" x14ac:dyDescent="0.2">
      <c r="R159" s="131">
        <f>MONTH(TT_Sp!A159)</f>
        <v>5</v>
      </c>
    </row>
    <row r="160" spans="18:18" x14ac:dyDescent="0.2">
      <c r="R160" s="131">
        <f>MONTH(TT_Sp!A160)</f>
        <v>5</v>
      </c>
    </row>
    <row r="161" spans="18:18" x14ac:dyDescent="0.2">
      <c r="R161" s="131">
        <f>MONTH(TT_Sp!A161)</f>
        <v>5</v>
      </c>
    </row>
    <row r="162" spans="18:18" x14ac:dyDescent="0.2">
      <c r="R162" s="131">
        <f>MONTH(TT_Sp!A162)</f>
        <v>6</v>
      </c>
    </row>
    <row r="163" spans="18:18" x14ac:dyDescent="0.2">
      <c r="R163" s="131">
        <f>MONTH(TT_Sp!A163)</f>
        <v>6</v>
      </c>
    </row>
    <row r="164" spans="18:18" x14ac:dyDescent="0.2">
      <c r="R164" s="131">
        <f>MONTH(TT_Sp!A164)</f>
        <v>6</v>
      </c>
    </row>
    <row r="165" spans="18:18" x14ac:dyDescent="0.2">
      <c r="R165" s="131">
        <f>MONTH(TT_Sp!A165)</f>
        <v>6</v>
      </c>
    </row>
    <row r="166" spans="18:18" x14ac:dyDescent="0.2">
      <c r="R166" s="131">
        <f>MONTH(TT_Sp!A166)</f>
        <v>6</v>
      </c>
    </row>
    <row r="167" spans="18:18" x14ac:dyDescent="0.2">
      <c r="R167" s="131">
        <f>MONTH(TT_Sp!A167)</f>
        <v>6</v>
      </c>
    </row>
    <row r="168" spans="18:18" x14ac:dyDescent="0.2">
      <c r="R168" s="131">
        <f>MONTH(TT_Sp!A168)</f>
        <v>6</v>
      </c>
    </row>
    <row r="169" spans="18:18" x14ac:dyDescent="0.2">
      <c r="R169" s="131">
        <f>MONTH(TT_Sp!A169)</f>
        <v>6</v>
      </c>
    </row>
    <row r="170" spans="18:18" x14ac:dyDescent="0.2">
      <c r="R170" s="131">
        <f>MONTH(TT_Sp!A170)</f>
        <v>6</v>
      </c>
    </row>
    <row r="171" spans="18:18" x14ac:dyDescent="0.2">
      <c r="R171" s="131">
        <f>MONTH(TT_Sp!A171)</f>
        <v>6</v>
      </c>
    </row>
    <row r="172" spans="18:18" x14ac:dyDescent="0.2">
      <c r="R172" s="131">
        <f>MONTH(TT_Sp!A172)</f>
        <v>6</v>
      </c>
    </row>
    <row r="173" spans="18:18" x14ac:dyDescent="0.2">
      <c r="R173" s="131">
        <f>MONTH(TT_Sp!A173)</f>
        <v>6</v>
      </c>
    </row>
    <row r="174" spans="18:18" x14ac:dyDescent="0.2">
      <c r="R174" s="131">
        <f>MONTH(TT_Sp!A174)</f>
        <v>6</v>
      </c>
    </row>
    <row r="175" spans="18:18" x14ac:dyDescent="0.2">
      <c r="R175" s="131">
        <f>MONTH(TT_Sp!A175)</f>
        <v>6</v>
      </c>
    </row>
    <row r="176" spans="18:18" x14ac:dyDescent="0.2">
      <c r="R176" s="131">
        <f>MONTH(TT_Sp!A176)</f>
        <v>6</v>
      </c>
    </row>
    <row r="177" spans="18:18" x14ac:dyDescent="0.2">
      <c r="R177" s="131">
        <f>MONTH(TT_Sp!A177)</f>
        <v>6</v>
      </c>
    </row>
    <row r="178" spans="18:18" x14ac:dyDescent="0.2">
      <c r="R178" s="131">
        <f>MONTH(TT_Sp!A178)</f>
        <v>6</v>
      </c>
    </row>
    <row r="179" spans="18:18" x14ac:dyDescent="0.2">
      <c r="R179" s="131">
        <f>MONTH(TT_Sp!A179)</f>
        <v>6</v>
      </c>
    </row>
    <row r="180" spans="18:18" x14ac:dyDescent="0.2">
      <c r="R180" s="131">
        <f>MONTH(TT_Sp!A180)</f>
        <v>6</v>
      </c>
    </row>
    <row r="181" spans="18:18" x14ac:dyDescent="0.2">
      <c r="R181" s="131">
        <f>MONTH(TT_Sp!A181)</f>
        <v>6</v>
      </c>
    </row>
    <row r="182" spans="18:18" x14ac:dyDescent="0.2">
      <c r="R182" s="131">
        <f>MONTH(TT_Sp!A182)</f>
        <v>6</v>
      </c>
    </row>
    <row r="183" spans="18:18" x14ac:dyDescent="0.2">
      <c r="R183" s="131">
        <f>MONTH(TT_Sp!A183)</f>
        <v>6</v>
      </c>
    </row>
    <row r="184" spans="18:18" x14ac:dyDescent="0.2">
      <c r="R184" s="131">
        <f>MONTH(TT_Sp!A184)</f>
        <v>6</v>
      </c>
    </row>
    <row r="185" spans="18:18" x14ac:dyDescent="0.2">
      <c r="R185" s="131">
        <f>MONTH(TT_Sp!A185)</f>
        <v>6</v>
      </c>
    </row>
    <row r="186" spans="18:18" x14ac:dyDescent="0.2">
      <c r="R186" s="131">
        <f>MONTH(TT_Sp!A186)</f>
        <v>6</v>
      </c>
    </row>
    <row r="187" spans="18:18" x14ac:dyDescent="0.2">
      <c r="R187" s="131">
        <f>MONTH(TT_Sp!A187)</f>
        <v>6</v>
      </c>
    </row>
    <row r="188" spans="18:18" x14ac:dyDescent="0.2">
      <c r="R188" s="131">
        <f>MONTH(TT_Sp!A188)</f>
        <v>6</v>
      </c>
    </row>
    <row r="189" spans="18:18" x14ac:dyDescent="0.2">
      <c r="R189" s="131">
        <f>MONTH(TT_Sp!A189)</f>
        <v>6</v>
      </c>
    </row>
    <row r="190" spans="18:18" x14ac:dyDescent="0.2">
      <c r="R190" s="131">
        <f>MONTH(TT_Sp!A190)</f>
        <v>6</v>
      </c>
    </row>
    <row r="191" spans="18:18" x14ac:dyDescent="0.2">
      <c r="R191" s="131">
        <f>MONTH(TT_Sp!A191)</f>
        <v>6</v>
      </c>
    </row>
    <row r="192" spans="18:18" x14ac:dyDescent="0.2">
      <c r="R192" s="131">
        <f>MONTH(TT_Sp!A192)</f>
        <v>7</v>
      </c>
    </row>
    <row r="193" spans="18:18" x14ac:dyDescent="0.2">
      <c r="R193" s="131">
        <f>MONTH(TT_Sp!A193)</f>
        <v>7</v>
      </c>
    </row>
    <row r="194" spans="18:18" x14ac:dyDescent="0.2">
      <c r="R194" s="131">
        <f>MONTH(TT_Sp!A194)</f>
        <v>7</v>
      </c>
    </row>
    <row r="195" spans="18:18" x14ac:dyDescent="0.2">
      <c r="R195" s="131">
        <f>MONTH(TT_Sp!A195)</f>
        <v>7</v>
      </c>
    </row>
    <row r="196" spans="18:18" x14ac:dyDescent="0.2">
      <c r="R196" s="131">
        <f>MONTH(TT_Sp!A196)</f>
        <v>7</v>
      </c>
    </row>
    <row r="197" spans="18:18" x14ac:dyDescent="0.2">
      <c r="R197" s="131">
        <f>MONTH(TT_Sp!A197)</f>
        <v>7</v>
      </c>
    </row>
    <row r="198" spans="18:18" x14ac:dyDescent="0.2">
      <c r="R198" s="131">
        <f>MONTH(TT_Sp!A198)</f>
        <v>7</v>
      </c>
    </row>
    <row r="199" spans="18:18" x14ac:dyDescent="0.2">
      <c r="R199" s="131">
        <f>MONTH(TT_Sp!A199)</f>
        <v>7</v>
      </c>
    </row>
    <row r="200" spans="18:18" x14ac:dyDescent="0.2">
      <c r="R200" s="131">
        <f>MONTH(TT_Sp!A200)</f>
        <v>7</v>
      </c>
    </row>
    <row r="201" spans="18:18" x14ac:dyDescent="0.2">
      <c r="R201" s="131">
        <f>MONTH(TT_Sp!A201)</f>
        <v>7</v>
      </c>
    </row>
    <row r="202" spans="18:18" x14ac:dyDescent="0.2">
      <c r="R202" s="131">
        <f>MONTH(TT_Sp!A202)</f>
        <v>7</v>
      </c>
    </row>
    <row r="203" spans="18:18" x14ac:dyDescent="0.2">
      <c r="R203" s="131">
        <f>MONTH(TT_Sp!A203)</f>
        <v>7</v>
      </c>
    </row>
    <row r="204" spans="18:18" x14ac:dyDescent="0.2">
      <c r="R204" s="131">
        <f>MONTH(TT_Sp!A204)</f>
        <v>7</v>
      </c>
    </row>
    <row r="205" spans="18:18" x14ac:dyDescent="0.2">
      <c r="R205" s="131">
        <f>MONTH(TT_Sp!A205)</f>
        <v>7</v>
      </c>
    </row>
    <row r="206" spans="18:18" x14ac:dyDescent="0.2">
      <c r="R206" s="131">
        <f>MONTH(TT_Sp!A206)</f>
        <v>7</v>
      </c>
    </row>
    <row r="207" spans="18:18" x14ac:dyDescent="0.2">
      <c r="R207" s="131">
        <f>MONTH(TT_Sp!A207)</f>
        <v>7</v>
      </c>
    </row>
    <row r="208" spans="18:18" x14ac:dyDescent="0.2">
      <c r="R208" s="131">
        <f>MONTH(TT_Sp!A208)</f>
        <v>7</v>
      </c>
    </row>
    <row r="209" spans="18:18" x14ac:dyDescent="0.2">
      <c r="R209" s="131">
        <f>MONTH(TT_Sp!A209)</f>
        <v>7</v>
      </c>
    </row>
    <row r="210" spans="18:18" x14ac:dyDescent="0.2">
      <c r="R210" s="131">
        <f>MONTH(TT_Sp!A210)</f>
        <v>7</v>
      </c>
    </row>
    <row r="211" spans="18:18" x14ac:dyDescent="0.2">
      <c r="R211" s="131">
        <f>MONTH(TT_Sp!A211)</f>
        <v>7</v>
      </c>
    </row>
    <row r="212" spans="18:18" x14ac:dyDescent="0.2">
      <c r="R212" s="131">
        <f>MONTH(TT_Sp!A212)</f>
        <v>7</v>
      </c>
    </row>
    <row r="213" spans="18:18" x14ac:dyDescent="0.2">
      <c r="R213" s="131">
        <f>MONTH(TT_Sp!A213)</f>
        <v>7</v>
      </c>
    </row>
    <row r="214" spans="18:18" x14ac:dyDescent="0.2">
      <c r="R214" s="131">
        <f>MONTH(TT_Sp!A214)</f>
        <v>7</v>
      </c>
    </row>
    <row r="215" spans="18:18" x14ac:dyDescent="0.2">
      <c r="R215" s="131">
        <f>MONTH(TT_Sp!A215)</f>
        <v>7</v>
      </c>
    </row>
    <row r="216" spans="18:18" x14ac:dyDescent="0.2">
      <c r="R216" s="131">
        <f>MONTH(TT_Sp!A216)</f>
        <v>7</v>
      </c>
    </row>
    <row r="217" spans="18:18" x14ac:dyDescent="0.2">
      <c r="R217" s="131">
        <f>MONTH(TT_Sp!A217)</f>
        <v>7</v>
      </c>
    </row>
    <row r="218" spans="18:18" x14ac:dyDescent="0.2">
      <c r="R218" s="131">
        <f>MONTH(TT_Sp!A218)</f>
        <v>7</v>
      </c>
    </row>
    <row r="219" spans="18:18" x14ac:dyDescent="0.2">
      <c r="R219" s="131">
        <f>MONTH(TT_Sp!A219)</f>
        <v>7</v>
      </c>
    </row>
    <row r="220" spans="18:18" x14ac:dyDescent="0.2">
      <c r="R220" s="131">
        <f>MONTH(TT_Sp!A220)</f>
        <v>7</v>
      </c>
    </row>
    <row r="221" spans="18:18" x14ac:dyDescent="0.2">
      <c r="R221" s="131">
        <f>MONTH(TT_Sp!A221)</f>
        <v>7</v>
      </c>
    </row>
    <row r="222" spans="18:18" x14ac:dyDescent="0.2">
      <c r="R222" s="131">
        <f>MONTH(TT_Sp!A222)</f>
        <v>7</v>
      </c>
    </row>
    <row r="223" spans="18:18" x14ac:dyDescent="0.2">
      <c r="R223" s="131">
        <f>MONTH(TT_Sp!A223)</f>
        <v>8</v>
      </c>
    </row>
    <row r="224" spans="18:18" x14ac:dyDescent="0.2">
      <c r="R224" s="131">
        <f>MONTH(TT_Sp!A224)</f>
        <v>8</v>
      </c>
    </row>
    <row r="225" spans="18:18" x14ac:dyDescent="0.2">
      <c r="R225" s="131">
        <f>MONTH(TT_Sp!A225)</f>
        <v>8</v>
      </c>
    </row>
    <row r="226" spans="18:18" x14ac:dyDescent="0.2">
      <c r="R226" s="131">
        <f>MONTH(TT_Sp!A226)</f>
        <v>8</v>
      </c>
    </row>
    <row r="227" spans="18:18" x14ac:dyDescent="0.2">
      <c r="R227" s="131">
        <f>MONTH(TT_Sp!A227)</f>
        <v>8</v>
      </c>
    </row>
    <row r="228" spans="18:18" x14ac:dyDescent="0.2">
      <c r="R228" s="131">
        <f>MONTH(TT_Sp!A228)</f>
        <v>8</v>
      </c>
    </row>
    <row r="229" spans="18:18" x14ac:dyDescent="0.2">
      <c r="R229" s="131">
        <f>MONTH(TT_Sp!A229)</f>
        <v>8</v>
      </c>
    </row>
    <row r="230" spans="18:18" x14ac:dyDescent="0.2">
      <c r="R230" s="131">
        <f>MONTH(TT_Sp!A230)</f>
        <v>8</v>
      </c>
    </row>
    <row r="231" spans="18:18" x14ac:dyDescent="0.2">
      <c r="R231" s="131">
        <f>MONTH(TT_Sp!A231)</f>
        <v>8</v>
      </c>
    </row>
    <row r="232" spans="18:18" x14ac:dyDescent="0.2">
      <c r="R232" s="131">
        <f>MONTH(TT_Sp!A232)</f>
        <v>8</v>
      </c>
    </row>
    <row r="233" spans="18:18" x14ac:dyDescent="0.2">
      <c r="R233" s="131">
        <f>MONTH(TT_Sp!A233)</f>
        <v>8</v>
      </c>
    </row>
    <row r="234" spans="18:18" x14ac:dyDescent="0.2">
      <c r="R234" s="131">
        <f>MONTH(TT_Sp!A234)</f>
        <v>8</v>
      </c>
    </row>
    <row r="235" spans="18:18" x14ac:dyDescent="0.2">
      <c r="R235" s="131">
        <f>MONTH(TT_Sp!A235)</f>
        <v>8</v>
      </c>
    </row>
    <row r="236" spans="18:18" x14ac:dyDescent="0.2">
      <c r="R236" s="131">
        <f>MONTH(TT_Sp!A236)</f>
        <v>8</v>
      </c>
    </row>
    <row r="237" spans="18:18" x14ac:dyDescent="0.2">
      <c r="R237" s="131">
        <f>MONTH(TT_Sp!A237)</f>
        <v>8</v>
      </c>
    </row>
    <row r="238" spans="18:18" x14ac:dyDescent="0.2">
      <c r="R238" s="131">
        <f>MONTH(TT_Sp!A238)</f>
        <v>8</v>
      </c>
    </row>
    <row r="239" spans="18:18" x14ac:dyDescent="0.2">
      <c r="R239" s="131">
        <f>MONTH(TT_Sp!A239)</f>
        <v>8</v>
      </c>
    </row>
    <row r="240" spans="18:18" x14ac:dyDescent="0.2">
      <c r="R240" s="131">
        <f>MONTH(TT_Sp!A240)</f>
        <v>8</v>
      </c>
    </row>
    <row r="241" spans="18:18" x14ac:dyDescent="0.2">
      <c r="R241" s="131">
        <f>MONTH(TT_Sp!A241)</f>
        <v>8</v>
      </c>
    </row>
    <row r="242" spans="18:18" x14ac:dyDescent="0.2">
      <c r="R242" s="131">
        <f>MONTH(TT_Sp!A242)</f>
        <v>8</v>
      </c>
    </row>
    <row r="243" spans="18:18" x14ac:dyDescent="0.2">
      <c r="R243" s="131">
        <f>MONTH(TT_Sp!A243)</f>
        <v>8</v>
      </c>
    </row>
    <row r="244" spans="18:18" x14ac:dyDescent="0.2">
      <c r="R244" s="131">
        <f>MONTH(TT_Sp!A244)</f>
        <v>8</v>
      </c>
    </row>
    <row r="245" spans="18:18" x14ac:dyDescent="0.2">
      <c r="R245" s="131">
        <f>MONTH(TT_Sp!A245)</f>
        <v>8</v>
      </c>
    </row>
    <row r="246" spans="18:18" x14ac:dyDescent="0.2">
      <c r="R246" s="131">
        <f>MONTH(TT_Sp!A246)</f>
        <v>8</v>
      </c>
    </row>
    <row r="247" spans="18:18" x14ac:dyDescent="0.2">
      <c r="R247" s="131">
        <f>MONTH(TT_Sp!A247)</f>
        <v>8</v>
      </c>
    </row>
    <row r="248" spans="18:18" x14ac:dyDescent="0.2">
      <c r="R248" s="131">
        <f>MONTH(TT_Sp!A248)</f>
        <v>8</v>
      </c>
    </row>
    <row r="249" spans="18:18" x14ac:dyDescent="0.2">
      <c r="R249" s="131">
        <f>MONTH(TT_Sp!A249)</f>
        <v>8</v>
      </c>
    </row>
    <row r="250" spans="18:18" x14ac:dyDescent="0.2">
      <c r="R250" s="131">
        <f>MONTH(TT_Sp!A250)</f>
        <v>8</v>
      </c>
    </row>
    <row r="251" spans="18:18" x14ac:dyDescent="0.2">
      <c r="R251" s="131">
        <f>MONTH(TT_Sp!A251)</f>
        <v>8</v>
      </c>
    </row>
    <row r="252" spans="18:18" x14ac:dyDescent="0.2">
      <c r="R252" s="131">
        <f>MONTH(TT_Sp!A252)</f>
        <v>8</v>
      </c>
    </row>
    <row r="253" spans="18:18" x14ac:dyDescent="0.2">
      <c r="R253" s="131">
        <f>MONTH(TT_Sp!A253)</f>
        <v>8</v>
      </c>
    </row>
    <row r="254" spans="18:18" x14ac:dyDescent="0.2">
      <c r="R254" s="131">
        <f>MONTH(TT_Sp!A254)</f>
        <v>9</v>
      </c>
    </row>
    <row r="255" spans="18:18" x14ac:dyDescent="0.2">
      <c r="R255" s="131">
        <f>MONTH(TT_Sp!A255)</f>
        <v>9</v>
      </c>
    </row>
    <row r="256" spans="18:18" x14ac:dyDescent="0.2">
      <c r="R256" s="131">
        <f>MONTH(TT_Sp!A256)</f>
        <v>9</v>
      </c>
    </row>
    <row r="257" spans="18:18" x14ac:dyDescent="0.2">
      <c r="R257" s="131">
        <f>MONTH(TT_Sp!A257)</f>
        <v>9</v>
      </c>
    </row>
    <row r="258" spans="18:18" x14ac:dyDescent="0.2">
      <c r="R258" s="131">
        <f>MONTH(TT_Sp!A258)</f>
        <v>9</v>
      </c>
    </row>
    <row r="259" spans="18:18" x14ac:dyDescent="0.2">
      <c r="R259" s="131">
        <f>MONTH(TT_Sp!A259)</f>
        <v>9</v>
      </c>
    </row>
    <row r="260" spans="18:18" x14ac:dyDescent="0.2">
      <c r="R260" s="131">
        <f>MONTH(TT_Sp!A260)</f>
        <v>9</v>
      </c>
    </row>
    <row r="261" spans="18:18" x14ac:dyDescent="0.2">
      <c r="R261" s="131">
        <f>MONTH(TT_Sp!A261)</f>
        <v>9</v>
      </c>
    </row>
    <row r="262" spans="18:18" x14ac:dyDescent="0.2">
      <c r="R262" s="131">
        <f>MONTH(TT_Sp!A262)</f>
        <v>9</v>
      </c>
    </row>
    <row r="263" spans="18:18" x14ac:dyDescent="0.2">
      <c r="R263" s="131">
        <f>MONTH(TT_Sp!A263)</f>
        <v>9</v>
      </c>
    </row>
    <row r="264" spans="18:18" x14ac:dyDescent="0.2">
      <c r="R264" s="131">
        <f>MONTH(TT_Sp!A264)</f>
        <v>9</v>
      </c>
    </row>
    <row r="265" spans="18:18" x14ac:dyDescent="0.2">
      <c r="R265" s="131">
        <f>MONTH(TT_Sp!A265)</f>
        <v>9</v>
      </c>
    </row>
    <row r="266" spans="18:18" x14ac:dyDescent="0.2">
      <c r="R266" s="131">
        <f>MONTH(TT_Sp!A266)</f>
        <v>9</v>
      </c>
    </row>
    <row r="267" spans="18:18" x14ac:dyDescent="0.2">
      <c r="R267" s="131">
        <f>MONTH(TT_Sp!A267)</f>
        <v>9</v>
      </c>
    </row>
    <row r="268" spans="18:18" x14ac:dyDescent="0.2">
      <c r="R268" s="131">
        <f>MONTH(TT_Sp!A268)</f>
        <v>9</v>
      </c>
    </row>
    <row r="269" spans="18:18" x14ac:dyDescent="0.2">
      <c r="R269" s="131">
        <f>MONTH(TT_Sp!A269)</f>
        <v>9</v>
      </c>
    </row>
    <row r="270" spans="18:18" x14ac:dyDescent="0.2">
      <c r="R270" s="131">
        <f>MONTH(TT_Sp!A270)</f>
        <v>9</v>
      </c>
    </row>
    <row r="271" spans="18:18" x14ac:dyDescent="0.2">
      <c r="R271" s="131">
        <f>MONTH(TT_Sp!A271)</f>
        <v>9</v>
      </c>
    </row>
    <row r="272" spans="18:18" x14ac:dyDescent="0.2">
      <c r="R272" s="131">
        <f>MONTH(TT_Sp!A272)</f>
        <v>9</v>
      </c>
    </row>
    <row r="273" spans="18:18" x14ac:dyDescent="0.2">
      <c r="R273" s="131">
        <f>MONTH(TT_Sp!A273)</f>
        <v>9</v>
      </c>
    </row>
    <row r="274" spans="18:18" x14ac:dyDescent="0.2">
      <c r="R274" s="131">
        <f>MONTH(TT_Sp!A274)</f>
        <v>9</v>
      </c>
    </row>
    <row r="275" spans="18:18" x14ac:dyDescent="0.2">
      <c r="R275" s="131">
        <f>MONTH(TT_Sp!A275)</f>
        <v>9</v>
      </c>
    </row>
    <row r="276" spans="18:18" x14ac:dyDescent="0.2">
      <c r="R276" s="131">
        <f>MONTH(TT_Sp!A276)</f>
        <v>9</v>
      </c>
    </row>
    <row r="277" spans="18:18" x14ac:dyDescent="0.2">
      <c r="R277" s="131">
        <f>MONTH(TT_Sp!A277)</f>
        <v>9</v>
      </c>
    </row>
    <row r="278" spans="18:18" x14ac:dyDescent="0.2">
      <c r="R278" s="131">
        <f>MONTH(TT_Sp!A278)</f>
        <v>9</v>
      </c>
    </row>
    <row r="279" spans="18:18" x14ac:dyDescent="0.2">
      <c r="R279" s="131">
        <f>MONTH(TT_Sp!A279)</f>
        <v>9</v>
      </c>
    </row>
    <row r="280" spans="18:18" x14ac:dyDescent="0.2">
      <c r="R280" s="131">
        <f>MONTH(TT_Sp!A280)</f>
        <v>9</v>
      </c>
    </row>
    <row r="281" spans="18:18" x14ac:dyDescent="0.2">
      <c r="R281" s="131">
        <f>MONTH(TT_Sp!A281)</f>
        <v>9</v>
      </c>
    </row>
    <row r="282" spans="18:18" x14ac:dyDescent="0.2">
      <c r="R282" s="131">
        <f>MONTH(TT_Sp!A282)</f>
        <v>9</v>
      </c>
    </row>
    <row r="283" spans="18:18" x14ac:dyDescent="0.2">
      <c r="R283" s="131">
        <f>MONTH(TT_Sp!A283)</f>
        <v>9</v>
      </c>
    </row>
    <row r="284" spans="18:18" x14ac:dyDescent="0.2">
      <c r="R284" s="131">
        <f>MONTH(TT_Sp!A284)</f>
        <v>10</v>
      </c>
    </row>
    <row r="285" spans="18:18" x14ac:dyDescent="0.2">
      <c r="R285" s="131">
        <f>MONTH(TT_Sp!A285)</f>
        <v>10</v>
      </c>
    </row>
    <row r="286" spans="18:18" x14ac:dyDescent="0.2">
      <c r="R286" s="131">
        <f>MONTH(TT_Sp!A286)</f>
        <v>10</v>
      </c>
    </row>
    <row r="287" spans="18:18" x14ac:dyDescent="0.2">
      <c r="R287" s="131">
        <f>MONTH(TT_Sp!A287)</f>
        <v>10</v>
      </c>
    </row>
    <row r="288" spans="18:18" x14ac:dyDescent="0.2">
      <c r="R288" s="131">
        <f>MONTH(TT_Sp!A288)</f>
        <v>10</v>
      </c>
    </row>
    <row r="289" spans="18:18" x14ac:dyDescent="0.2">
      <c r="R289" s="131">
        <f>MONTH(TT_Sp!A289)</f>
        <v>10</v>
      </c>
    </row>
    <row r="290" spans="18:18" x14ac:dyDescent="0.2">
      <c r="R290" s="131">
        <f>MONTH(TT_Sp!A290)</f>
        <v>10</v>
      </c>
    </row>
    <row r="291" spans="18:18" x14ac:dyDescent="0.2">
      <c r="R291" s="131">
        <f>MONTH(TT_Sp!A291)</f>
        <v>10</v>
      </c>
    </row>
    <row r="292" spans="18:18" x14ac:dyDescent="0.2">
      <c r="R292" s="131">
        <f>MONTH(TT_Sp!A292)</f>
        <v>10</v>
      </c>
    </row>
    <row r="293" spans="18:18" x14ac:dyDescent="0.2">
      <c r="R293" s="131">
        <f>MONTH(TT_Sp!A293)</f>
        <v>10</v>
      </c>
    </row>
    <row r="294" spans="18:18" x14ac:dyDescent="0.2">
      <c r="R294" s="131">
        <f>MONTH(TT_Sp!A294)</f>
        <v>10</v>
      </c>
    </row>
    <row r="295" spans="18:18" x14ac:dyDescent="0.2">
      <c r="R295" s="131">
        <f>MONTH(TT_Sp!A295)</f>
        <v>10</v>
      </c>
    </row>
    <row r="296" spans="18:18" x14ac:dyDescent="0.2">
      <c r="R296" s="131">
        <f>MONTH(TT_Sp!A296)</f>
        <v>10</v>
      </c>
    </row>
    <row r="297" spans="18:18" x14ac:dyDescent="0.2">
      <c r="R297" s="131">
        <f>MONTH(TT_Sp!A297)</f>
        <v>10</v>
      </c>
    </row>
    <row r="298" spans="18:18" x14ac:dyDescent="0.2">
      <c r="R298" s="131">
        <f>MONTH(TT_Sp!A298)</f>
        <v>10</v>
      </c>
    </row>
    <row r="299" spans="18:18" x14ac:dyDescent="0.2">
      <c r="R299" s="131">
        <f>MONTH(TT_Sp!A299)</f>
        <v>10</v>
      </c>
    </row>
    <row r="300" spans="18:18" x14ac:dyDescent="0.2">
      <c r="R300" s="131">
        <f>MONTH(TT_Sp!A300)</f>
        <v>10</v>
      </c>
    </row>
    <row r="301" spans="18:18" x14ac:dyDescent="0.2">
      <c r="R301" s="131">
        <f>MONTH(TT_Sp!A301)</f>
        <v>10</v>
      </c>
    </row>
    <row r="302" spans="18:18" x14ac:dyDescent="0.2">
      <c r="R302" s="131">
        <f>MONTH(TT_Sp!A302)</f>
        <v>10</v>
      </c>
    </row>
    <row r="303" spans="18:18" x14ac:dyDescent="0.2">
      <c r="R303" s="131">
        <f>MONTH(TT_Sp!A303)</f>
        <v>10</v>
      </c>
    </row>
    <row r="304" spans="18:18" x14ac:dyDescent="0.2">
      <c r="R304" s="131">
        <f>MONTH(TT_Sp!A304)</f>
        <v>10</v>
      </c>
    </row>
    <row r="305" spans="18:18" x14ac:dyDescent="0.2">
      <c r="R305" s="131">
        <f>MONTH(TT_Sp!A305)</f>
        <v>10</v>
      </c>
    </row>
    <row r="306" spans="18:18" x14ac:dyDescent="0.2">
      <c r="R306" s="131">
        <f>MONTH(TT_Sp!A306)</f>
        <v>10</v>
      </c>
    </row>
    <row r="307" spans="18:18" x14ac:dyDescent="0.2">
      <c r="R307" s="131">
        <f>MONTH(TT_Sp!A307)</f>
        <v>10</v>
      </c>
    </row>
    <row r="308" spans="18:18" x14ac:dyDescent="0.2">
      <c r="R308" s="131">
        <f>MONTH(TT_Sp!A308)</f>
        <v>10</v>
      </c>
    </row>
    <row r="309" spans="18:18" x14ac:dyDescent="0.2">
      <c r="R309" s="131">
        <f>MONTH(TT_Sp!A309)</f>
        <v>10</v>
      </c>
    </row>
    <row r="310" spans="18:18" x14ac:dyDescent="0.2">
      <c r="R310" s="131">
        <f>MONTH(TT_Sp!A310)</f>
        <v>10</v>
      </c>
    </row>
    <row r="311" spans="18:18" x14ac:dyDescent="0.2">
      <c r="R311" s="131">
        <f>MONTH(TT_Sp!A311)</f>
        <v>10</v>
      </c>
    </row>
    <row r="312" spans="18:18" x14ac:dyDescent="0.2">
      <c r="R312" s="131">
        <f>MONTH(TT_Sp!A312)</f>
        <v>10</v>
      </c>
    </row>
    <row r="313" spans="18:18" x14ac:dyDescent="0.2">
      <c r="R313" s="131">
        <f>MONTH(TT_Sp!A313)</f>
        <v>10</v>
      </c>
    </row>
    <row r="314" spans="18:18" x14ac:dyDescent="0.2">
      <c r="R314" s="131">
        <f>MONTH(TT_Sp!A314)</f>
        <v>10</v>
      </c>
    </row>
    <row r="315" spans="18:18" x14ac:dyDescent="0.2">
      <c r="R315" s="131">
        <f>MONTH(TT_Sp!A315)</f>
        <v>11</v>
      </c>
    </row>
    <row r="316" spans="18:18" x14ac:dyDescent="0.2">
      <c r="R316" s="131">
        <f>MONTH(TT_Sp!A316)</f>
        <v>11</v>
      </c>
    </row>
    <row r="317" spans="18:18" x14ac:dyDescent="0.2">
      <c r="R317" s="131">
        <f>MONTH(TT_Sp!A317)</f>
        <v>11</v>
      </c>
    </row>
    <row r="318" spans="18:18" x14ac:dyDescent="0.2">
      <c r="R318" s="131">
        <f>MONTH(TT_Sp!A318)</f>
        <v>11</v>
      </c>
    </row>
    <row r="319" spans="18:18" x14ac:dyDescent="0.2">
      <c r="R319" s="131">
        <f>MONTH(TT_Sp!A319)</f>
        <v>11</v>
      </c>
    </row>
    <row r="320" spans="18:18" x14ac:dyDescent="0.2">
      <c r="R320" s="131">
        <f>MONTH(TT_Sp!A320)</f>
        <v>11</v>
      </c>
    </row>
    <row r="321" spans="18:18" x14ac:dyDescent="0.2">
      <c r="R321" s="131">
        <f>MONTH(TT_Sp!A321)</f>
        <v>11</v>
      </c>
    </row>
    <row r="322" spans="18:18" x14ac:dyDescent="0.2">
      <c r="R322" s="131">
        <f>MONTH(TT_Sp!A322)</f>
        <v>11</v>
      </c>
    </row>
    <row r="323" spans="18:18" x14ac:dyDescent="0.2">
      <c r="R323" s="131">
        <f>MONTH(TT_Sp!A323)</f>
        <v>11</v>
      </c>
    </row>
    <row r="324" spans="18:18" x14ac:dyDescent="0.2">
      <c r="R324" s="131">
        <f>MONTH(TT_Sp!A324)</f>
        <v>11</v>
      </c>
    </row>
    <row r="325" spans="18:18" x14ac:dyDescent="0.2">
      <c r="R325" s="131">
        <f>MONTH(TT_Sp!A325)</f>
        <v>11</v>
      </c>
    </row>
    <row r="326" spans="18:18" x14ac:dyDescent="0.2">
      <c r="R326" s="131">
        <f>MONTH(TT_Sp!A326)</f>
        <v>11</v>
      </c>
    </row>
    <row r="327" spans="18:18" x14ac:dyDescent="0.2">
      <c r="R327" s="131">
        <f>MONTH(TT_Sp!A327)</f>
        <v>11</v>
      </c>
    </row>
    <row r="328" spans="18:18" x14ac:dyDescent="0.2">
      <c r="R328" s="131">
        <f>MONTH(TT_Sp!A328)</f>
        <v>11</v>
      </c>
    </row>
    <row r="329" spans="18:18" x14ac:dyDescent="0.2">
      <c r="R329" s="131">
        <f>MONTH(TT_Sp!A329)</f>
        <v>11</v>
      </c>
    </row>
    <row r="330" spans="18:18" x14ac:dyDescent="0.2">
      <c r="R330" s="131">
        <f>MONTH(TT_Sp!A330)</f>
        <v>11</v>
      </c>
    </row>
    <row r="331" spans="18:18" x14ac:dyDescent="0.2">
      <c r="R331" s="131">
        <f>MONTH(TT_Sp!A331)</f>
        <v>11</v>
      </c>
    </row>
    <row r="332" spans="18:18" x14ac:dyDescent="0.2">
      <c r="R332" s="131">
        <f>MONTH(TT_Sp!A332)</f>
        <v>11</v>
      </c>
    </row>
    <row r="333" spans="18:18" x14ac:dyDescent="0.2">
      <c r="R333" s="131">
        <f>MONTH(TT_Sp!A333)</f>
        <v>11</v>
      </c>
    </row>
    <row r="334" spans="18:18" x14ac:dyDescent="0.2">
      <c r="R334" s="131">
        <f>MONTH(TT_Sp!A334)</f>
        <v>11</v>
      </c>
    </row>
    <row r="335" spans="18:18" x14ac:dyDescent="0.2">
      <c r="R335" s="131">
        <f>MONTH(TT_Sp!A335)</f>
        <v>11</v>
      </c>
    </row>
    <row r="336" spans="18:18" x14ac:dyDescent="0.2">
      <c r="R336" s="131">
        <f>MONTH(TT_Sp!A336)</f>
        <v>11</v>
      </c>
    </row>
    <row r="337" spans="18:18" x14ac:dyDescent="0.2">
      <c r="R337" s="131">
        <f>MONTH(TT_Sp!A337)</f>
        <v>11</v>
      </c>
    </row>
    <row r="338" spans="18:18" x14ac:dyDescent="0.2">
      <c r="R338" s="131">
        <f>MONTH(TT_Sp!A338)</f>
        <v>11</v>
      </c>
    </row>
    <row r="339" spans="18:18" x14ac:dyDescent="0.2">
      <c r="R339" s="131">
        <f>MONTH(TT_Sp!A339)</f>
        <v>11</v>
      </c>
    </row>
    <row r="340" spans="18:18" x14ac:dyDescent="0.2">
      <c r="R340" s="131">
        <f>MONTH(TT_Sp!A340)</f>
        <v>11</v>
      </c>
    </row>
    <row r="341" spans="18:18" x14ac:dyDescent="0.2">
      <c r="R341" s="131">
        <f>MONTH(TT_Sp!A341)</f>
        <v>11</v>
      </c>
    </row>
    <row r="342" spans="18:18" x14ac:dyDescent="0.2">
      <c r="R342" s="131">
        <f>MONTH(TT_Sp!A342)</f>
        <v>11</v>
      </c>
    </row>
    <row r="343" spans="18:18" x14ac:dyDescent="0.2">
      <c r="R343" s="131">
        <f>MONTH(TT_Sp!A343)</f>
        <v>11</v>
      </c>
    </row>
    <row r="344" spans="18:18" x14ac:dyDescent="0.2">
      <c r="R344" s="131">
        <f>MONTH(TT_Sp!A344)</f>
        <v>11</v>
      </c>
    </row>
    <row r="345" spans="18:18" x14ac:dyDescent="0.2">
      <c r="R345" s="131">
        <f>MONTH(TT_Sp!A345)</f>
        <v>12</v>
      </c>
    </row>
    <row r="346" spans="18:18" x14ac:dyDescent="0.2">
      <c r="R346" s="131">
        <f>MONTH(TT_Sp!A346)</f>
        <v>12</v>
      </c>
    </row>
    <row r="347" spans="18:18" x14ac:dyDescent="0.2">
      <c r="R347" s="131">
        <f>MONTH(TT_Sp!A347)</f>
        <v>12</v>
      </c>
    </row>
    <row r="348" spans="18:18" x14ac:dyDescent="0.2">
      <c r="R348" s="131">
        <f>MONTH(TT_Sp!A348)</f>
        <v>12</v>
      </c>
    </row>
    <row r="349" spans="18:18" x14ac:dyDescent="0.2">
      <c r="R349" s="131">
        <f>MONTH(TT_Sp!A349)</f>
        <v>12</v>
      </c>
    </row>
    <row r="350" spans="18:18" x14ac:dyDescent="0.2">
      <c r="R350" s="131">
        <f>MONTH(TT_Sp!A350)</f>
        <v>12</v>
      </c>
    </row>
    <row r="351" spans="18:18" x14ac:dyDescent="0.2">
      <c r="R351" s="131">
        <f>MONTH(TT_Sp!A351)</f>
        <v>12</v>
      </c>
    </row>
    <row r="352" spans="18:18" x14ac:dyDescent="0.2">
      <c r="R352" s="131">
        <f>MONTH(TT_Sp!A352)</f>
        <v>12</v>
      </c>
    </row>
    <row r="353" spans="18:18" x14ac:dyDescent="0.2">
      <c r="R353" s="131">
        <f>MONTH(TT_Sp!A353)</f>
        <v>12</v>
      </c>
    </row>
    <row r="354" spans="18:18" x14ac:dyDescent="0.2">
      <c r="R354" s="131">
        <f>MONTH(TT_Sp!A354)</f>
        <v>12</v>
      </c>
    </row>
    <row r="355" spans="18:18" x14ac:dyDescent="0.2">
      <c r="R355" s="131">
        <f>MONTH(TT_Sp!A355)</f>
        <v>12</v>
      </c>
    </row>
    <row r="356" spans="18:18" x14ac:dyDescent="0.2">
      <c r="R356" s="131">
        <f>MONTH(TT_Sp!A356)</f>
        <v>12</v>
      </c>
    </row>
    <row r="357" spans="18:18" x14ac:dyDescent="0.2">
      <c r="R357" s="131">
        <f>MONTH(TT_Sp!A357)</f>
        <v>12</v>
      </c>
    </row>
    <row r="358" spans="18:18" x14ac:dyDescent="0.2">
      <c r="R358" s="131">
        <f>MONTH(TT_Sp!A358)</f>
        <v>12</v>
      </c>
    </row>
    <row r="359" spans="18:18" x14ac:dyDescent="0.2">
      <c r="R359" s="131">
        <f>MONTH(TT_Sp!A359)</f>
        <v>12</v>
      </c>
    </row>
    <row r="360" spans="18:18" x14ac:dyDescent="0.2">
      <c r="R360" s="131">
        <f>MONTH(TT_Sp!A360)</f>
        <v>12</v>
      </c>
    </row>
    <row r="361" spans="18:18" x14ac:dyDescent="0.2">
      <c r="R361" s="131">
        <f>MONTH(TT_Sp!A361)</f>
        <v>12</v>
      </c>
    </row>
    <row r="362" spans="18:18" x14ac:dyDescent="0.2">
      <c r="R362" s="131">
        <f>MONTH(TT_Sp!A362)</f>
        <v>12</v>
      </c>
    </row>
    <row r="363" spans="18:18" x14ac:dyDescent="0.2">
      <c r="R363" s="131">
        <f>MONTH(TT_Sp!A363)</f>
        <v>12</v>
      </c>
    </row>
    <row r="364" spans="18:18" x14ac:dyDescent="0.2">
      <c r="R364" s="131">
        <f>MONTH(TT_Sp!A364)</f>
        <v>12</v>
      </c>
    </row>
    <row r="365" spans="18:18" x14ac:dyDescent="0.2">
      <c r="R365" s="131">
        <f>MONTH(TT_Sp!A365)</f>
        <v>12</v>
      </c>
    </row>
    <row r="366" spans="18:18" x14ac:dyDescent="0.2">
      <c r="R366" s="131">
        <f>MONTH(TT_Sp!A366)</f>
        <v>12</v>
      </c>
    </row>
    <row r="367" spans="18:18" x14ac:dyDescent="0.2">
      <c r="R367" s="131">
        <f>MONTH(TT_Sp!A367)</f>
        <v>12</v>
      </c>
    </row>
    <row r="368" spans="18:18" x14ac:dyDescent="0.2">
      <c r="R368" s="131">
        <f>MONTH(TT_Sp!A368)</f>
        <v>12</v>
      </c>
    </row>
    <row r="369" spans="18:18" x14ac:dyDescent="0.2">
      <c r="R369" s="131">
        <f>MONTH(TT_Sp!A369)</f>
        <v>12</v>
      </c>
    </row>
    <row r="370" spans="18:18" x14ac:dyDescent="0.2">
      <c r="R370" s="131">
        <f>MONTH(TT_Sp!A370)</f>
        <v>12</v>
      </c>
    </row>
    <row r="371" spans="18:18" x14ac:dyDescent="0.2">
      <c r="R371" s="131">
        <f>MONTH(TT_Sp!A371)</f>
        <v>12</v>
      </c>
    </row>
    <row r="372" spans="18:18" x14ac:dyDescent="0.2">
      <c r="R372" s="131">
        <f>MONTH(TT_Sp!A372)</f>
        <v>12</v>
      </c>
    </row>
    <row r="373" spans="18:18" x14ac:dyDescent="0.2">
      <c r="R373" s="131">
        <f>MONTH(TT_Sp!A373)</f>
        <v>12</v>
      </c>
    </row>
    <row r="374" spans="18:18" x14ac:dyDescent="0.2">
      <c r="R374" s="131">
        <f>MONTH(TT_Sp!A374)</f>
        <v>12</v>
      </c>
    </row>
    <row r="375" spans="18:18" x14ac:dyDescent="0.2">
      <c r="R375" s="131">
        <f>MONTH(TT_Sp!A375)</f>
        <v>12</v>
      </c>
    </row>
    <row r="376" spans="18:18" x14ac:dyDescent="0.2">
      <c r="R376" s="131">
        <f>R375</f>
        <v>12</v>
      </c>
    </row>
  </sheetData>
  <sheetProtection algorithmName="SHA-512" hashValue="0ideLItZSafQMgSoyXhQ+xhyVItUMjGqnN+2qzdh1F25r8sJ4YqITe/C6I/Tq7SiV4vJxhvi0vIuQplXdtHuBw==" saltValue="fB4mqsFEVEqmTsGi7C/WGw==" spinCount="100000" sheet="1" objects="1" scenarios="1" formatCells="0" formatColumns="0" formatRows="0"/>
  <mergeCells count="13">
    <mergeCell ref="A10:B10"/>
    <mergeCell ref="A17:A23"/>
    <mergeCell ref="A24:A30"/>
    <mergeCell ref="A31:A37"/>
    <mergeCell ref="A38:A44"/>
    <mergeCell ref="A11:A12"/>
    <mergeCell ref="A13:A14"/>
    <mergeCell ref="A15:A16"/>
    <mergeCell ref="A66:A72"/>
    <mergeCell ref="A73:B73"/>
    <mergeCell ref="A52:A58"/>
    <mergeCell ref="A59:A65"/>
    <mergeCell ref="A45:A51"/>
  </mergeCells>
  <conditionalFormatting sqref="A17">
    <cfRule type="expression" dxfId="4" priority="36">
      <formula>AND($A17="",SUM($D17:$O23)&gt;0)</formula>
    </cfRule>
  </conditionalFormatting>
  <conditionalFormatting sqref="A24 A31 A38 A45 A52 A59 A66">
    <cfRule type="expression" dxfId="3" priority="38">
      <formula>AND($A24="",SUM($D24:$O30)&gt;0)</formula>
    </cfRule>
  </conditionalFormatting>
  <pageMargins left="0.78740157499999996" right="0.78740157499999996" top="0.984251969" bottom="0.984251969" header="0.4921259845" footer="0.4921259845"/>
  <pageSetup paperSize="9" scale="67"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Nur Listeneinträge möglich!" promptTitle="Speicheranlage auswählen" prompt="Änderungen der Liste_x000a_im Blatt &quot;L&quot; möglich!" xr:uid="{00000000-0002-0000-0200-000000000000}">
          <x14:formula1>
            <xm:f>L!$I$10:$I$25</xm:f>
          </x14:formula1>
          <xm:sqref>A17:A72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howOutlineSymbols="0"/>
    <pageSetUpPr fitToPage="1"/>
  </sheetPr>
  <dimension ref="A1:P62"/>
  <sheetViews>
    <sheetView showGridLines="0" showOutlineSymbols="0" workbookViewId="0"/>
  </sheetViews>
  <sheetFormatPr baseColWidth="10" defaultColWidth="10.7109375" defaultRowHeight="12.75" x14ac:dyDescent="0.2"/>
  <cols>
    <col min="1" max="1" width="30.7109375" style="9" customWidth="1"/>
    <col min="2" max="2" width="35.7109375" style="9" customWidth="1"/>
    <col min="3" max="14" width="10.7109375" style="10" customWidth="1"/>
    <col min="15" max="15" width="10.7109375" style="9"/>
    <col min="16" max="16" width="12.7109375" style="9" customWidth="1"/>
    <col min="17" max="16384" width="10.7109375" style="9"/>
  </cols>
  <sheetData>
    <row r="1" spans="1:16" s="14" customFormat="1" ht="15.75" customHeight="1" x14ac:dyDescent="0.2">
      <c r="A1" s="26"/>
      <c r="B1" s="26"/>
      <c r="C1" s="55"/>
      <c r="D1" s="55"/>
      <c r="E1" s="13"/>
      <c r="F1" s="13"/>
      <c r="G1" s="13"/>
      <c r="H1" s="13"/>
      <c r="I1" s="13"/>
      <c r="J1" s="13"/>
    </row>
    <row r="2" spans="1:16" s="14" customFormat="1" ht="15.75" customHeight="1" x14ac:dyDescent="0.2">
      <c r="A2" s="55"/>
      <c r="B2" s="27"/>
      <c r="C2" s="55"/>
      <c r="D2" s="55"/>
    </row>
    <row r="3" spans="1:16" s="14" customFormat="1" ht="15.75" customHeight="1" x14ac:dyDescent="0.2">
      <c r="A3" s="26"/>
      <c r="B3" s="26"/>
      <c r="C3" s="55"/>
      <c r="D3" s="55"/>
    </row>
    <row r="4" spans="1:16" s="14" customFormat="1" ht="15.75" customHeight="1" x14ac:dyDescent="0.2">
      <c r="A4" s="27" t="s">
        <v>0</v>
      </c>
      <c r="B4" s="55"/>
      <c r="C4" s="55"/>
      <c r="D4" s="55"/>
    </row>
    <row r="5" spans="1:16" s="14" customFormat="1" ht="15.75" customHeight="1" x14ac:dyDescent="0.2"/>
    <row r="6" spans="1:16" s="14" customFormat="1" ht="15.75" x14ac:dyDescent="0.2">
      <c r="A6" s="119" t="str">
        <f>"Monatsmeldung Betreiber von Speicheranlagen "&amp;U!$B$11</f>
        <v>Monatsmeldung Betreiber von Speicheranlagen 2021</v>
      </c>
      <c r="B6" s="112"/>
      <c r="C6" s="113"/>
      <c r="D6" s="113"/>
      <c r="E6" s="113"/>
      <c r="F6" s="114"/>
    </row>
    <row r="7" spans="1:16" s="14" customFormat="1" ht="15.75" x14ac:dyDescent="0.2">
      <c r="A7" s="115" t="s">
        <v>6</v>
      </c>
      <c r="B7" s="116" t="str">
        <f>IF(U!$B$12&lt;&gt;"",U!$B$12,"")</f>
        <v/>
      </c>
      <c r="C7" s="118"/>
      <c r="D7" s="118"/>
      <c r="E7" s="118"/>
      <c r="F7" s="117"/>
    </row>
    <row r="8" spans="1:16" s="14" customFormat="1" ht="15.75" x14ac:dyDescent="0.2">
      <c r="A8" s="119" t="s">
        <v>87</v>
      </c>
      <c r="B8" s="118"/>
      <c r="C8" s="118"/>
      <c r="D8" s="118"/>
      <c r="E8" s="118"/>
      <c r="F8" s="117"/>
      <c r="G8" s="28"/>
      <c r="H8" s="28"/>
      <c r="I8" s="28"/>
      <c r="J8" s="28"/>
      <c r="K8" s="28"/>
    </row>
    <row r="9" spans="1:16" x14ac:dyDescent="0.2">
      <c r="G9" s="9"/>
      <c r="H9" s="9"/>
      <c r="I9" s="9"/>
      <c r="J9" s="9"/>
      <c r="K9" s="9"/>
      <c r="L9" s="9"/>
      <c r="M9" s="9"/>
      <c r="N9" s="9"/>
    </row>
    <row r="10" spans="1:16" x14ac:dyDescent="0.2">
      <c r="A10" s="197" t="s">
        <v>14</v>
      </c>
      <c r="B10" s="196"/>
      <c r="C10" s="39" t="s">
        <v>15</v>
      </c>
      <c r="D10" s="40" t="s">
        <v>45</v>
      </c>
      <c r="E10" s="40" t="s">
        <v>46</v>
      </c>
      <c r="F10" s="40" t="s">
        <v>47</v>
      </c>
      <c r="G10" s="40" t="s">
        <v>48</v>
      </c>
      <c r="H10" s="40" t="s">
        <v>49</v>
      </c>
      <c r="I10" s="40" t="s">
        <v>50</v>
      </c>
      <c r="J10" s="40" t="s">
        <v>51</v>
      </c>
      <c r="K10" s="40" t="s">
        <v>52</v>
      </c>
      <c r="L10" s="40" t="s">
        <v>53</v>
      </c>
      <c r="M10" s="40" t="s">
        <v>54</v>
      </c>
      <c r="N10" s="40" t="s">
        <v>55</v>
      </c>
      <c r="O10" s="40" t="s">
        <v>56</v>
      </c>
      <c r="P10" s="40" t="s">
        <v>97</v>
      </c>
    </row>
    <row r="11" spans="1:16" ht="12.75" customHeight="1" x14ac:dyDescent="0.2">
      <c r="A11" s="202" t="s">
        <v>88</v>
      </c>
      <c r="B11" s="62"/>
      <c r="C11" s="59" t="s">
        <v>16</v>
      </c>
      <c r="D11" s="102"/>
      <c r="E11" s="102"/>
      <c r="F11" s="102"/>
      <c r="G11" s="102"/>
      <c r="H11" s="102"/>
      <c r="I11" s="102"/>
      <c r="J11" s="102"/>
      <c r="K11" s="102"/>
      <c r="L11" s="102"/>
      <c r="M11" s="102"/>
      <c r="N11" s="102"/>
      <c r="O11" s="102"/>
      <c r="P11" s="88" t="str">
        <f>IF(SUM(D11:O11)&gt;0,SUM(D11:O11),"")</f>
        <v/>
      </c>
    </row>
    <row r="12" spans="1:16" ht="12.75" customHeight="1" x14ac:dyDescent="0.2">
      <c r="A12" s="200"/>
      <c r="B12" s="63"/>
      <c r="C12" s="64" t="s">
        <v>16</v>
      </c>
      <c r="D12" s="103"/>
      <c r="E12" s="103"/>
      <c r="F12" s="103"/>
      <c r="G12" s="103"/>
      <c r="H12" s="103"/>
      <c r="I12" s="103"/>
      <c r="J12" s="103"/>
      <c r="K12" s="103"/>
      <c r="L12" s="103"/>
      <c r="M12" s="103"/>
      <c r="N12" s="103"/>
      <c r="O12" s="103"/>
      <c r="P12" s="89" t="str">
        <f t="shared" ref="P12:P26" si="0">IF(SUM(D12:O12)&gt;0,SUM(D12:O12),"")</f>
        <v/>
      </c>
    </row>
    <row r="13" spans="1:16" ht="12.75" customHeight="1" x14ac:dyDescent="0.2">
      <c r="A13" s="200"/>
      <c r="B13" s="63"/>
      <c r="C13" s="64" t="s">
        <v>16</v>
      </c>
      <c r="D13" s="103"/>
      <c r="E13" s="103"/>
      <c r="F13" s="103"/>
      <c r="G13" s="103"/>
      <c r="H13" s="103"/>
      <c r="I13" s="103"/>
      <c r="J13" s="103"/>
      <c r="K13" s="103"/>
      <c r="L13" s="103"/>
      <c r="M13" s="103"/>
      <c r="N13" s="103"/>
      <c r="O13" s="103"/>
      <c r="P13" s="89" t="str">
        <f t="shared" si="0"/>
        <v/>
      </c>
    </row>
    <row r="14" spans="1:16" ht="12.75" customHeight="1" x14ac:dyDescent="0.2">
      <c r="A14" s="200"/>
      <c r="B14" s="63"/>
      <c r="C14" s="64" t="s">
        <v>16</v>
      </c>
      <c r="D14" s="103"/>
      <c r="E14" s="103"/>
      <c r="F14" s="103"/>
      <c r="G14" s="103"/>
      <c r="H14" s="103"/>
      <c r="I14" s="103"/>
      <c r="J14" s="103"/>
      <c r="K14" s="103"/>
      <c r="L14" s="103"/>
      <c r="M14" s="103"/>
      <c r="N14" s="103"/>
      <c r="O14" s="103"/>
      <c r="P14" s="89" t="str">
        <f t="shared" si="0"/>
        <v/>
      </c>
    </row>
    <row r="15" spans="1:16" ht="12.75" customHeight="1" x14ac:dyDescent="0.2">
      <c r="A15" s="200"/>
      <c r="B15" s="63"/>
      <c r="C15" s="64" t="s">
        <v>16</v>
      </c>
      <c r="D15" s="103"/>
      <c r="E15" s="103"/>
      <c r="F15" s="103"/>
      <c r="G15" s="103"/>
      <c r="H15" s="103"/>
      <c r="I15" s="103"/>
      <c r="J15" s="103"/>
      <c r="K15" s="103"/>
      <c r="L15" s="103"/>
      <c r="M15" s="103"/>
      <c r="N15" s="103"/>
      <c r="O15" s="103"/>
      <c r="P15" s="89" t="str">
        <f t="shared" si="0"/>
        <v/>
      </c>
    </row>
    <row r="16" spans="1:16" ht="12.75" customHeight="1" x14ac:dyDescent="0.2">
      <c r="A16" s="200"/>
      <c r="B16" s="63"/>
      <c r="C16" s="64" t="s">
        <v>16</v>
      </c>
      <c r="D16" s="103"/>
      <c r="E16" s="103"/>
      <c r="F16" s="103"/>
      <c r="G16" s="103"/>
      <c r="H16" s="103"/>
      <c r="I16" s="103"/>
      <c r="J16" s="103"/>
      <c r="K16" s="103"/>
      <c r="L16" s="103"/>
      <c r="M16" s="103"/>
      <c r="N16" s="103"/>
      <c r="O16" s="103"/>
      <c r="P16" s="89" t="str">
        <f t="shared" si="0"/>
        <v/>
      </c>
    </row>
    <row r="17" spans="1:16" ht="12.75" customHeight="1" x14ac:dyDescent="0.2">
      <c r="A17" s="200"/>
      <c r="B17" s="63"/>
      <c r="C17" s="64" t="s">
        <v>16</v>
      </c>
      <c r="D17" s="103"/>
      <c r="E17" s="103"/>
      <c r="F17" s="103"/>
      <c r="G17" s="103"/>
      <c r="H17" s="103"/>
      <c r="I17" s="103"/>
      <c r="J17" s="103"/>
      <c r="K17" s="103"/>
      <c r="L17" s="103"/>
      <c r="M17" s="103"/>
      <c r="N17" s="103"/>
      <c r="O17" s="103"/>
      <c r="P17" s="89" t="str">
        <f t="shared" si="0"/>
        <v/>
      </c>
    </row>
    <row r="18" spans="1:16" ht="12.75" customHeight="1" x14ac:dyDescent="0.2">
      <c r="A18" s="201"/>
      <c r="B18" s="65"/>
      <c r="C18" s="61" t="s">
        <v>16</v>
      </c>
      <c r="D18" s="100"/>
      <c r="E18" s="100"/>
      <c r="F18" s="100"/>
      <c r="G18" s="100"/>
      <c r="H18" s="100"/>
      <c r="I18" s="100"/>
      <c r="J18" s="100"/>
      <c r="K18" s="100"/>
      <c r="L18" s="100"/>
      <c r="M18" s="100"/>
      <c r="N18" s="100"/>
      <c r="O18" s="100"/>
      <c r="P18" s="90" t="str">
        <f t="shared" si="0"/>
        <v/>
      </c>
    </row>
    <row r="19" spans="1:16" ht="12.75" customHeight="1" x14ac:dyDescent="0.2">
      <c r="A19" s="200" t="s">
        <v>89</v>
      </c>
      <c r="B19" s="62"/>
      <c r="C19" s="59" t="s">
        <v>16</v>
      </c>
      <c r="D19" s="102"/>
      <c r="E19" s="102"/>
      <c r="F19" s="102"/>
      <c r="G19" s="102"/>
      <c r="H19" s="102"/>
      <c r="I19" s="102"/>
      <c r="J19" s="102"/>
      <c r="K19" s="102"/>
      <c r="L19" s="102"/>
      <c r="M19" s="102"/>
      <c r="N19" s="102"/>
      <c r="O19" s="102"/>
      <c r="P19" s="88" t="str">
        <f t="shared" si="0"/>
        <v/>
      </c>
    </row>
    <row r="20" spans="1:16" x14ac:dyDescent="0.2">
      <c r="A20" s="200"/>
      <c r="B20" s="63"/>
      <c r="C20" s="64" t="s">
        <v>16</v>
      </c>
      <c r="D20" s="103"/>
      <c r="E20" s="103"/>
      <c r="F20" s="103"/>
      <c r="G20" s="103"/>
      <c r="H20" s="103"/>
      <c r="I20" s="103"/>
      <c r="J20" s="103"/>
      <c r="K20" s="103"/>
      <c r="L20" s="103"/>
      <c r="M20" s="103"/>
      <c r="N20" s="103"/>
      <c r="O20" s="103"/>
      <c r="P20" s="89" t="str">
        <f t="shared" si="0"/>
        <v/>
      </c>
    </row>
    <row r="21" spans="1:16" x14ac:dyDescent="0.2">
      <c r="A21" s="200"/>
      <c r="B21" s="63"/>
      <c r="C21" s="64" t="s">
        <v>16</v>
      </c>
      <c r="D21" s="103"/>
      <c r="E21" s="103"/>
      <c r="F21" s="103"/>
      <c r="G21" s="103"/>
      <c r="H21" s="103"/>
      <c r="I21" s="103"/>
      <c r="J21" s="103"/>
      <c r="K21" s="103"/>
      <c r="L21" s="103"/>
      <c r="M21" s="103"/>
      <c r="N21" s="103"/>
      <c r="O21" s="103"/>
      <c r="P21" s="89" t="str">
        <f t="shared" si="0"/>
        <v/>
      </c>
    </row>
    <row r="22" spans="1:16" x14ac:dyDescent="0.2">
      <c r="A22" s="200"/>
      <c r="B22" s="63"/>
      <c r="C22" s="64" t="s">
        <v>16</v>
      </c>
      <c r="D22" s="103"/>
      <c r="E22" s="103"/>
      <c r="F22" s="103"/>
      <c r="G22" s="103"/>
      <c r="H22" s="103"/>
      <c r="I22" s="103"/>
      <c r="J22" s="103"/>
      <c r="K22" s="103"/>
      <c r="L22" s="103"/>
      <c r="M22" s="103"/>
      <c r="N22" s="103"/>
      <c r="O22" s="103"/>
      <c r="P22" s="89" t="str">
        <f t="shared" si="0"/>
        <v/>
      </c>
    </row>
    <row r="23" spans="1:16" x14ac:dyDescent="0.2">
      <c r="A23" s="200"/>
      <c r="B23" s="63"/>
      <c r="C23" s="64" t="s">
        <v>16</v>
      </c>
      <c r="D23" s="103"/>
      <c r="E23" s="103"/>
      <c r="F23" s="103"/>
      <c r="G23" s="103"/>
      <c r="H23" s="103"/>
      <c r="I23" s="103"/>
      <c r="J23" s="103"/>
      <c r="K23" s="103"/>
      <c r="L23" s="103"/>
      <c r="M23" s="103"/>
      <c r="N23" s="103"/>
      <c r="O23" s="103"/>
      <c r="P23" s="89" t="str">
        <f t="shared" si="0"/>
        <v/>
      </c>
    </row>
    <row r="24" spans="1:16" x14ac:dyDescent="0.2">
      <c r="A24" s="200"/>
      <c r="B24" s="63"/>
      <c r="C24" s="64" t="s">
        <v>16</v>
      </c>
      <c r="D24" s="103"/>
      <c r="E24" s="103"/>
      <c r="F24" s="103"/>
      <c r="G24" s="103"/>
      <c r="H24" s="103"/>
      <c r="I24" s="103"/>
      <c r="J24" s="103"/>
      <c r="K24" s="103"/>
      <c r="L24" s="103"/>
      <c r="M24" s="103"/>
      <c r="N24" s="103"/>
      <c r="O24" s="103"/>
      <c r="P24" s="89" t="str">
        <f t="shared" si="0"/>
        <v/>
      </c>
    </row>
    <row r="25" spans="1:16" x14ac:dyDescent="0.2">
      <c r="A25" s="200"/>
      <c r="B25" s="63"/>
      <c r="C25" s="64" t="s">
        <v>16</v>
      </c>
      <c r="D25" s="103"/>
      <c r="E25" s="103"/>
      <c r="F25" s="103"/>
      <c r="G25" s="103"/>
      <c r="H25" s="103"/>
      <c r="I25" s="103"/>
      <c r="J25" s="103"/>
      <c r="K25" s="103"/>
      <c r="L25" s="103"/>
      <c r="M25" s="103"/>
      <c r="N25" s="103"/>
      <c r="O25" s="103"/>
      <c r="P25" s="89" t="str">
        <f t="shared" si="0"/>
        <v/>
      </c>
    </row>
    <row r="26" spans="1:16" x14ac:dyDescent="0.2">
      <c r="A26" s="201"/>
      <c r="B26" s="65"/>
      <c r="C26" s="61" t="s">
        <v>16</v>
      </c>
      <c r="D26" s="100"/>
      <c r="E26" s="100"/>
      <c r="F26" s="100"/>
      <c r="G26" s="100"/>
      <c r="H26" s="100"/>
      <c r="I26" s="100"/>
      <c r="J26" s="100"/>
      <c r="K26" s="100"/>
      <c r="L26" s="100"/>
      <c r="M26" s="100"/>
      <c r="N26" s="100"/>
      <c r="O26" s="100"/>
      <c r="P26" s="90" t="str">
        <f t="shared" si="0"/>
        <v/>
      </c>
    </row>
    <row r="28" spans="1:16" x14ac:dyDescent="0.2">
      <c r="C28" s="9"/>
      <c r="D28" s="9"/>
      <c r="N28" s="18"/>
    </row>
    <row r="29" spans="1:16" x14ac:dyDescent="0.2">
      <c r="B29" s="10"/>
      <c r="C29" s="9"/>
      <c r="D29" s="9"/>
      <c r="N29" s="18"/>
    </row>
    <row r="30" spans="1:16" x14ac:dyDescent="0.2">
      <c r="C30" s="43"/>
      <c r="D30" s="44"/>
      <c r="N30" s="18"/>
    </row>
    <row r="31" spans="1:16" x14ac:dyDescent="0.2">
      <c r="C31" s="44"/>
      <c r="D31" s="44"/>
      <c r="N31" s="18"/>
    </row>
    <row r="32" spans="1:16" ht="12.75" customHeight="1" x14ac:dyDescent="0.2">
      <c r="C32" s="9"/>
      <c r="D32" s="9"/>
      <c r="E32" s="9"/>
      <c r="F32" s="9"/>
      <c r="N32" s="9"/>
    </row>
    <row r="33" spans="3:14" x14ac:dyDescent="0.2">
      <c r="C33" s="9"/>
      <c r="D33" s="9"/>
      <c r="E33" s="9"/>
      <c r="F33" s="9"/>
      <c r="N33" s="9"/>
    </row>
    <row r="34" spans="3:14" x14ac:dyDescent="0.2">
      <c r="C34" s="9"/>
      <c r="D34" s="9"/>
      <c r="E34" s="9"/>
      <c r="F34" s="9"/>
      <c r="N34" s="9"/>
    </row>
    <row r="35" spans="3:14" x14ac:dyDescent="0.2">
      <c r="C35" s="9"/>
      <c r="D35" s="9"/>
      <c r="E35" s="9"/>
      <c r="F35" s="9"/>
      <c r="N35" s="9"/>
    </row>
    <row r="36" spans="3:14" x14ac:dyDescent="0.2">
      <c r="C36" s="9"/>
      <c r="D36" s="9"/>
      <c r="E36" s="9"/>
      <c r="F36" s="9"/>
      <c r="N36" s="9"/>
    </row>
    <row r="37" spans="3:14" x14ac:dyDescent="0.2">
      <c r="C37" s="9"/>
      <c r="D37" s="9"/>
      <c r="E37" s="9"/>
      <c r="F37" s="9"/>
      <c r="N37" s="9"/>
    </row>
    <row r="38" spans="3:14" x14ac:dyDescent="0.2">
      <c r="C38" s="9"/>
      <c r="D38" s="9"/>
      <c r="E38" s="9"/>
      <c r="F38" s="9"/>
      <c r="N38" s="9"/>
    </row>
    <row r="39" spans="3:14" s="10" customFormat="1" x14ac:dyDescent="0.2">
      <c r="D39" s="9"/>
      <c r="N39" s="9"/>
    </row>
    <row r="40" spans="3:14" s="10" customFormat="1" x14ac:dyDescent="0.2">
      <c r="D40" s="9"/>
      <c r="N40" s="9"/>
    </row>
    <row r="41" spans="3:14" s="10" customFormat="1" x14ac:dyDescent="0.2">
      <c r="D41" s="9"/>
      <c r="N41" s="9"/>
    </row>
    <row r="42" spans="3:14" s="10" customFormat="1" x14ac:dyDescent="0.2">
      <c r="D42" s="9"/>
      <c r="N42" s="9"/>
    </row>
    <row r="43" spans="3:14" s="10" customFormat="1" x14ac:dyDescent="0.2">
      <c r="D43" s="9"/>
      <c r="N43" s="9"/>
    </row>
    <row r="44" spans="3:14" s="10" customFormat="1" x14ac:dyDescent="0.2">
      <c r="D44" s="9"/>
      <c r="N44" s="9"/>
    </row>
    <row r="45" spans="3:14" s="10" customFormat="1" x14ac:dyDescent="0.2">
      <c r="D45" s="9"/>
      <c r="N45" s="9"/>
    </row>
    <row r="46" spans="3:14" s="10" customFormat="1" x14ac:dyDescent="0.2">
      <c r="D46" s="9"/>
      <c r="N46" s="9"/>
    </row>
    <row r="47" spans="3:14" s="10" customFormat="1" x14ac:dyDescent="0.2">
      <c r="D47" s="9"/>
      <c r="N47" s="9"/>
    </row>
    <row r="48" spans="3:14" s="10" customFormat="1" x14ac:dyDescent="0.2">
      <c r="D48" s="9"/>
      <c r="N48" s="9"/>
    </row>
    <row r="49" spans="2:14" s="10" customFormat="1" x14ac:dyDescent="0.2">
      <c r="D49" s="9"/>
      <c r="N49" s="9"/>
    </row>
    <row r="50" spans="2:14" s="10" customFormat="1" x14ac:dyDescent="0.2">
      <c r="D50" s="9"/>
      <c r="N50" s="9"/>
    </row>
    <row r="51" spans="2:14" s="10" customFormat="1" x14ac:dyDescent="0.2">
      <c r="N51" s="9"/>
    </row>
    <row r="52" spans="2:14" s="10" customFormat="1" x14ac:dyDescent="0.2">
      <c r="D52" s="9"/>
      <c r="N52" s="9"/>
    </row>
    <row r="53" spans="2:14" s="10" customFormat="1" x14ac:dyDescent="0.2">
      <c r="N53" s="9"/>
    </row>
    <row r="54" spans="2:14" s="10" customFormat="1" x14ac:dyDescent="0.2">
      <c r="D54" s="9"/>
      <c r="N54" s="9"/>
    </row>
    <row r="55" spans="2:14" x14ac:dyDescent="0.2">
      <c r="C55" s="9"/>
      <c r="D55" s="9"/>
      <c r="N55" s="9"/>
    </row>
    <row r="56" spans="2:14" x14ac:dyDescent="0.2">
      <c r="C56" s="9"/>
      <c r="N56" s="9"/>
    </row>
    <row r="57" spans="2:14" x14ac:dyDescent="0.2">
      <c r="C57" s="9"/>
      <c r="D57" s="9"/>
      <c r="N57" s="9"/>
    </row>
    <row r="58" spans="2:14" x14ac:dyDescent="0.2">
      <c r="C58" s="9"/>
      <c r="D58" s="9"/>
      <c r="N58" s="9"/>
    </row>
    <row r="59" spans="2:14" x14ac:dyDescent="0.2">
      <c r="C59" s="9"/>
      <c r="D59" s="9"/>
      <c r="N59" s="9"/>
    </row>
    <row r="60" spans="2:14" x14ac:dyDescent="0.2">
      <c r="C60" s="9"/>
      <c r="D60" s="9"/>
      <c r="N60" s="9"/>
    </row>
    <row r="61" spans="2:14" x14ac:dyDescent="0.2">
      <c r="C61" s="9"/>
      <c r="D61" s="9"/>
      <c r="N61" s="9"/>
    </row>
    <row r="62" spans="2:14" x14ac:dyDescent="0.2">
      <c r="B62" s="10"/>
      <c r="N62" s="9"/>
    </row>
  </sheetData>
  <sheetProtection algorithmName="SHA-512" hashValue="51vJPbO1dTAxjttUHbH+G/usOrjOUHJv5iHGpG/zz8x20JWoirrA0KiT62vuyUltFW1MD0YsGAlRNItHStwJqg==" saltValue="BqgqvJoZS/0CdjQwua4dwg==" spinCount="100000" sheet="1" objects="1" scenarios="1" formatCells="0" formatColumns="0" formatRows="0"/>
  <mergeCells count="3">
    <mergeCell ref="A19:A26"/>
    <mergeCell ref="A10:B10"/>
    <mergeCell ref="A11:A18"/>
  </mergeCells>
  <conditionalFormatting sqref="B11:B18">
    <cfRule type="expression" dxfId="2" priority="40">
      <formula>AND($B11="",SUM($D11:$O11)&gt;0)</formula>
    </cfRule>
  </conditionalFormatting>
  <conditionalFormatting sqref="B19:B26">
    <cfRule type="expression" dxfId="1" priority="41">
      <formula>AND($B19="",SUM($D19:$O19)&gt;0)</formula>
    </cfRule>
  </conditionalFormatting>
  <pageMargins left="0.78740157499999996" right="0.78740157499999996" top="0.984251969" bottom="0.984251969" header="0.4921259845" footer="0.4921259845"/>
  <pageSetup paperSize="9" scale="65" orientation="landscape" r:id="rId1"/>
  <headerFooter alignWithMargins="0"/>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error="Nur Listeneinträge!" promptTitle="Übergabepunkte auswählen" prompt="Änderungen der Liste_x000a_im Blatt &quot;L&quot; möglich!" xr:uid="{00000000-0002-0000-0300-000000000000}">
          <x14:formula1>
            <xm:f>L!$G$10:$G$40</xm:f>
          </x14:formula1>
          <xm:sqref>B11:B26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howOutlineSymbols="0"/>
    <pageSetUpPr fitToPage="1"/>
  </sheetPr>
  <dimension ref="A1:I32"/>
  <sheetViews>
    <sheetView showGridLines="0" showOutlineSymbols="0" workbookViewId="0"/>
  </sheetViews>
  <sheetFormatPr baseColWidth="10" defaultColWidth="10.7109375" defaultRowHeight="12.75" x14ac:dyDescent="0.2"/>
  <cols>
    <col min="1" max="1" width="40.7109375" style="29" customWidth="1"/>
    <col min="2" max="4" width="22.7109375" style="29" customWidth="1"/>
    <col min="5" max="7" width="20.7109375" style="29" customWidth="1"/>
    <col min="8" max="258" width="10.7109375" style="29"/>
    <col min="259" max="259" width="40.7109375" style="29" customWidth="1"/>
    <col min="260" max="260" width="20.7109375" style="29" customWidth="1"/>
    <col min="261" max="261" width="30.7109375" style="29" customWidth="1"/>
    <col min="262" max="514" width="10.7109375" style="29"/>
    <col min="515" max="515" width="40.7109375" style="29" customWidth="1"/>
    <col min="516" max="516" width="20.7109375" style="29" customWidth="1"/>
    <col min="517" max="517" width="30.7109375" style="29" customWidth="1"/>
    <col min="518" max="770" width="10.7109375" style="29"/>
    <col min="771" max="771" width="40.7109375" style="29" customWidth="1"/>
    <col min="772" max="772" width="20.7109375" style="29" customWidth="1"/>
    <col min="773" max="773" width="30.7109375" style="29" customWidth="1"/>
    <col min="774" max="1026" width="10.7109375" style="29"/>
    <col min="1027" max="1027" width="40.7109375" style="29" customWidth="1"/>
    <col min="1028" max="1028" width="20.7109375" style="29" customWidth="1"/>
    <col min="1029" max="1029" width="30.7109375" style="29" customWidth="1"/>
    <col min="1030" max="1282" width="10.7109375" style="29"/>
    <col min="1283" max="1283" width="40.7109375" style="29" customWidth="1"/>
    <col min="1284" max="1284" width="20.7109375" style="29" customWidth="1"/>
    <col min="1285" max="1285" width="30.7109375" style="29" customWidth="1"/>
    <col min="1286" max="1538" width="10.7109375" style="29"/>
    <col min="1539" max="1539" width="40.7109375" style="29" customWidth="1"/>
    <col min="1540" max="1540" width="20.7109375" style="29" customWidth="1"/>
    <col min="1541" max="1541" width="30.7109375" style="29" customWidth="1"/>
    <col min="1542" max="1794" width="10.7109375" style="29"/>
    <col min="1795" max="1795" width="40.7109375" style="29" customWidth="1"/>
    <col min="1796" max="1796" width="20.7109375" style="29" customWidth="1"/>
    <col min="1797" max="1797" width="30.7109375" style="29" customWidth="1"/>
    <col min="1798" max="2050" width="10.7109375" style="29"/>
    <col min="2051" max="2051" width="40.7109375" style="29" customWidth="1"/>
    <col min="2052" max="2052" width="20.7109375" style="29" customWidth="1"/>
    <col min="2053" max="2053" width="30.7109375" style="29" customWidth="1"/>
    <col min="2054" max="2306" width="10.7109375" style="29"/>
    <col min="2307" max="2307" width="40.7109375" style="29" customWidth="1"/>
    <col min="2308" max="2308" width="20.7109375" style="29" customWidth="1"/>
    <col min="2309" max="2309" width="30.7109375" style="29" customWidth="1"/>
    <col min="2310" max="2562" width="10.7109375" style="29"/>
    <col min="2563" max="2563" width="40.7109375" style="29" customWidth="1"/>
    <col min="2564" max="2564" width="20.7109375" style="29" customWidth="1"/>
    <col min="2565" max="2565" width="30.7109375" style="29" customWidth="1"/>
    <col min="2566" max="2818" width="10.7109375" style="29"/>
    <col min="2819" max="2819" width="40.7109375" style="29" customWidth="1"/>
    <col min="2820" max="2820" width="20.7109375" style="29" customWidth="1"/>
    <col min="2821" max="2821" width="30.7109375" style="29" customWidth="1"/>
    <col min="2822" max="3074" width="10.7109375" style="29"/>
    <col min="3075" max="3075" width="40.7109375" style="29" customWidth="1"/>
    <col min="3076" max="3076" width="20.7109375" style="29" customWidth="1"/>
    <col min="3077" max="3077" width="30.7109375" style="29" customWidth="1"/>
    <col min="3078" max="3330" width="10.7109375" style="29"/>
    <col min="3331" max="3331" width="40.7109375" style="29" customWidth="1"/>
    <col min="3332" max="3332" width="20.7109375" style="29" customWidth="1"/>
    <col min="3333" max="3333" width="30.7109375" style="29" customWidth="1"/>
    <col min="3334" max="3586" width="10.7109375" style="29"/>
    <col min="3587" max="3587" width="40.7109375" style="29" customWidth="1"/>
    <col min="3588" max="3588" width="20.7109375" style="29" customWidth="1"/>
    <col min="3589" max="3589" width="30.7109375" style="29" customWidth="1"/>
    <col min="3590" max="3842" width="10.7109375" style="29"/>
    <col min="3843" max="3843" width="40.7109375" style="29" customWidth="1"/>
    <col min="3844" max="3844" width="20.7109375" style="29" customWidth="1"/>
    <col min="3845" max="3845" width="30.7109375" style="29" customWidth="1"/>
    <col min="3846" max="4098" width="10.7109375" style="29"/>
    <col min="4099" max="4099" width="40.7109375" style="29" customWidth="1"/>
    <col min="4100" max="4100" width="20.7109375" style="29" customWidth="1"/>
    <col min="4101" max="4101" width="30.7109375" style="29" customWidth="1"/>
    <col min="4102" max="4354" width="10.7109375" style="29"/>
    <col min="4355" max="4355" width="40.7109375" style="29" customWidth="1"/>
    <col min="4356" max="4356" width="20.7109375" style="29" customWidth="1"/>
    <col min="4357" max="4357" width="30.7109375" style="29" customWidth="1"/>
    <col min="4358" max="4610" width="10.7109375" style="29"/>
    <col min="4611" max="4611" width="40.7109375" style="29" customWidth="1"/>
    <col min="4612" max="4612" width="20.7109375" style="29" customWidth="1"/>
    <col min="4613" max="4613" width="30.7109375" style="29" customWidth="1"/>
    <col min="4614" max="4866" width="10.7109375" style="29"/>
    <col min="4867" max="4867" width="40.7109375" style="29" customWidth="1"/>
    <col min="4868" max="4868" width="20.7109375" style="29" customWidth="1"/>
    <col min="4869" max="4869" width="30.7109375" style="29" customWidth="1"/>
    <col min="4870" max="5122" width="10.7109375" style="29"/>
    <col min="5123" max="5123" width="40.7109375" style="29" customWidth="1"/>
    <col min="5124" max="5124" width="20.7109375" style="29" customWidth="1"/>
    <col min="5125" max="5125" width="30.7109375" style="29" customWidth="1"/>
    <col min="5126" max="5378" width="10.7109375" style="29"/>
    <col min="5379" max="5379" width="40.7109375" style="29" customWidth="1"/>
    <col min="5380" max="5380" width="20.7109375" style="29" customWidth="1"/>
    <col min="5381" max="5381" width="30.7109375" style="29" customWidth="1"/>
    <col min="5382" max="5634" width="10.7109375" style="29"/>
    <col min="5635" max="5635" width="40.7109375" style="29" customWidth="1"/>
    <col min="5636" max="5636" width="20.7109375" style="29" customWidth="1"/>
    <col min="5637" max="5637" width="30.7109375" style="29" customWidth="1"/>
    <col min="5638" max="5890" width="10.7109375" style="29"/>
    <col min="5891" max="5891" width="40.7109375" style="29" customWidth="1"/>
    <col min="5892" max="5892" width="20.7109375" style="29" customWidth="1"/>
    <col min="5893" max="5893" width="30.7109375" style="29" customWidth="1"/>
    <col min="5894" max="6146" width="10.7109375" style="29"/>
    <col min="6147" max="6147" width="40.7109375" style="29" customWidth="1"/>
    <col min="6148" max="6148" width="20.7109375" style="29" customWidth="1"/>
    <col min="6149" max="6149" width="30.7109375" style="29" customWidth="1"/>
    <col min="6150" max="6402" width="10.7109375" style="29"/>
    <col min="6403" max="6403" width="40.7109375" style="29" customWidth="1"/>
    <col min="6404" max="6404" width="20.7109375" style="29" customWidth="1"/>
    <col min="6405" max="6405" width="30.7109375" style="29" customWidth="1"/>
    <col min="6406" max="6658" width="10.7109375" style="29"/>
    <col min="6659" max="6659" width="40.7109375" style="29" customWidth="1"/>
    <col min="6660" max="6660" width="20.7109375" style="29" customWidth="1"/>
    <col min="6661" max="6661" width="30.7109375" style="29" customWidth="1"/>
    <col min="6662" max="6914" width="10.7109375" style="29"/>
    <col min="6915" max="6915" width="40.7109375" style="29" customWidth="1"/>
    <col min="6916" max="6916" width="20.7109375" style="29" customWidth="1"/>
    <col min="6917" max="6917" width="30.7109375" style="29" customWidth="1"/>
    <col min="6918" max="7170" width="10.7109375" style="29"/>
    <col min="7171" max="7171" width="40.7109375" style="29" customWidth="1"/>
    <col min="7172" max="7172" width="20.7109375" style="29" customWidth="1"/>
    <col min="7173" max="7173" width="30.7109375" style="29" customWidth="1"/>
    <col min="7174" max="7426" width="10.7109375" style="29"/>
    <col min="7427" max="7427" width="40.7109375" style="29" customWidth="1"/>
    <col min="7428" max="7428" width="20.7109375" style="29" customWidth="1"/>
    <col min="7429" max="7429" width="30.7109375" style="29" customWidth="1"/>
    <col min="7430" max="7682" width="10.7109375" style="29"/>
    <col min="7683" max="7683" width="40.7109375" style="29" customWidth="1"/>
    <col min="7684" max="7684" width="20.7109375" style="29" customWidth="1"/>
    <col min="7685" max="7685" width="30.7109375" style="29" customWidth="1"/>
    <col min="7686" max="7938" width="10.7109375" style="29"/>
    <col min="7939" max="7939" width="40.7109375" style="29" customWidth="1"/>
    <col min="7940" max="7940" width="20.7109375" style="29" customWidth="1"/>
    <col min="7941" max="7941" width="30.7109375" style="29" customWidth="1"/>
    <col min="7942" max="8194" width="10.7109375" style="29"/>
    <col min="8195" max="8195" width="40.7109375" style="29" customWidth="1"/>
    <col min="8196" max="8196" width="20.7109375" style="29" customWidth="1"/>
    <col min="8197" max="8197" width="30.7109375" style="29" customWidth="1"/>
    <col min="8198" max="8450" width="10.7109375" style="29"/>
    <col min="8451" max="8451" width="40.7109375" style="29" customWidth="1"/>
    <col min="8452" max="8452" width="20.7109375" style="29" customWidth="1"/>
    <col min="8453" max="8453" width="30.7109375" style="29" customWidth="1"/>
    <col min="8454" max="8706" width="10.7109375" style="29"/>
    <col min="8707" max="8707" width="40.7109375" style="29" customWidth="1"/>
    <col min="8708" max="8708" width="20.7109375" style="29" customWidth="1"/>
    <col min="8709" max="8709" width="30.7109375" style="29" customWidth="1"/>
    <col min="8710" max="8962" width="10.7109375" style="29"/>
    <col min="8963" max="8963" width="40.7109375" style="29" customWidth="1"/>
    <col min="8964" max="8964" width="20.7109375" style="29" customWidth="1"/>
    <col min="8965" max="8965" width="30.7109375" style="29" customWidth="1"/>
    <col min="8966" max="9218" width="10.7109375" style="29"/>
    <col min="9219" max="9219" width="40.7109375" style="29" customWidth="1"/>
    <col min="9220" max="9220" width="20.7109375" style="29" customWidth="1"/>
    <col min="9221" max="9221" width="30.7109375" style="29" customWidth="1"/>
    <col min="9222" max="9474" width="10.7109375" style="29"/>
    <col min="9475" max="9475" width="40.7109375" style="29" customWidth="1"/>
    <col min="9476" max="9476" width="20.7109375" style="29" customWidth="1"/>
    <col min="9477" max="9477" width="30.7109375" style="29" customWidth="1"/>
    <col min="9478" max="9730" width="10.7109375" style="29"/>
    <col min="9731" max="9731" width="40.7109375" style="29" customWidth="1"/>
    <col min="9732" max="9732" width="20.7109375" style="29" customWidth="1"/>
    <col min="9733" max="9733" width="30.7109375" style="29" customWidth="1"/>
    <col min="9734" max="9986" width="10.7109375" style="29"/>
    <col min="9987" max="9987" width="40.7109375" style="29" customWidth="1"/>
    <col min="9988" max="9988" width="20.7109375" style="29" customWidth="1"/>
    <col min="9989" max="9989" width="30.7109375" style="29" customWidth="1"/>
    <col min="9990" max="10242" width="10.7109375" style="29"/>
    <col min="10243" max="10243" width="40.7109375" style="29" customWidth="1"/>
    <col min="10244" max="10244" width="20.7109375" style="29" customWidth="1"/>
    <col min="10245" max="10245" width="30.7109375" style="29" customWidth="1"/>
    <col min="10246" max="10498" width="10.7109375" style="29"/>
    <col min="10499" max="10499" width="40.7109375" style="29" customWidth="1"/>
    <col min="10500" max="10500" width="20.7109375" style="29" customWidth="1"/>
    <col min="10501" max="10501" width="30.7109375" style="29" customWidth="1"/>
    <col min="10502" max="10754" width="10.7109375" style="29"/>
    <col min="10755" max="10755" width="40.7109375" style="29" customWidth="1"/>
    <col min="10756" max="10756" width="20.7109375" style="29" customWidth="1"/>
    <col min="10757" max="10757" width="30.7109375" style="29" customWidth="1"/>
    <col min="10758" max="11010" width="10.7109375" style="29"/>
    <col min="11011" max="11011" width="40.7109375" style="29" customWidth="1"/>
    <col min="11012" max="11012" width="20.7109375" style="29" customWidth="1"/>
    <col min="11013" max="11013" width="30.7109375" style="29" customWidth="1"/>
    <col min="11014" max="11266" width="10.7109375" style="29"/>
    <col min="11267" max="11267" width="40.7109375" style="29" customWidth="1"/>
    <col min="11268" max="11268" width="20.7109375" style="29" customWidth="1"/>
    <col min="11269" max="11269" width="30.7109375" style="29" customWidth="1"/>
    <col min="11270" max="11522" width="10.7109375" style="29"/>
    <col min="11523" max="11523" width="40.7109375" style="29" customWidth="1"/>
    <col min="11524" max="11524" width="20.7109375" style="29" customWidth="1"/>
    <col min="11525" max="11525" width="30.7109375" style="29" customWidth="1"/>
    <col min="11526" max="11778" width="10.7109375" style="29"/>
    <col min="11779" max="11779" width="40.7109375" style="29" customWidth="1"/>
    <col min="11780" max="11780" width="20.7109375" style="29" customWidth="1"/>
    <col min="11781" max="11781" width="30.7109375" style="29" customWidth="1"/>
    <col min="11782" max="12034" width="10.7109375" style="29"/>
    <col min="12035" max="12035" width="40.7109375" style="29" customWidth="1"/>
    <col min="12036" max="12036" width="20.7109375" style="29" customWidth="1"/>
    <col min="12037" max="12037" width="30.7109375" style="29" customWidth="1"/>
    <col min="12038" max="12290" width="10.7109375" style="29"/>
    <col min="12291" max="12291" width="40.7109375" style="29" customWidth="1"/>
    <col min="12292" max="12292" width="20.7109375" style="29" customWidth="1"/>
    <col min="12293" max="12293" width="30.7109375" style="29" customWidth="1"/>
    <col min="12294" max="12546" width="10.7109375" style="29"/>
    <col min="12547" max="12547" width="40.7109375" style="29" customWidth="1"/>
    <col min="12548" max="12548" width="20.7109375" style="29" customWidth="1"/>
    <col min="12549" max="12549" width="30.7109375" style="29" customWidth="1"/>
    <col min="12550" max="12802" width="10.7109375" style="29"/>
    <col min="12803" max="12803" width="40.7109375" style="29" customWidth="1"/>
    <col min="12804" max="12804" width="20.7109375" style="29" customWidth="1"/>
    <col min="12805" max="12805" width="30.7109375" style="29" customWidth="1"/>
    <col min="12806" max="13058" width="10.7109375" style="29"/>
    <col min="13059" max="13059" width="40.7109375" style="29" customWidth="1"/>
    <col min="13060" max="13060" width="20.7109375" style="29" customWidth="1"/>
    <col min="13061" max="13061" width="30.7109375" style="29" customWidth="1"/>
    <col min="13062" max="13314" width="10.7109375" style="29"/>
    <col min="13315" max="13315" width="40.7109375" style="29" customWidth="1"/>
    <col min="13316" max="13316" width="20.7109375" style="29" customWidth="1"/>
    <col min="13317" max="13317" width="30.7109375" style="29" customWidth="1"/>
    <col min="13318" max="13570" width="10.7109375" style="29"/>
    <col min="13571" max="13571" width="40.7109375" style="29" customWidth="1"/>
    <col min="13572" max="13572" width="20.7109375" style="29" customWidth="1"/>
    <col min="13573" max="13573" width="30.7109375" style="29" customWidth="1"/>
    <col min="13574" max="13826" width="10.7109375" style="29"/>
    <col min="13827" max="13827" width="40.7109375" style="29" customWidth="1"/>
    <col min="13828" max="13828" width="20.7109375" style="29" customWidth="1"/>
    <col min="13829" max="13829" width="30.7109375" style="29" customWidth="1"/>
    <col min="13830" max="14082" width="10.7109375" style="29"/>
    <col min="14083" max="14083" width="40.7109375" style="29" customWidth="1"/>
    <col min="14084" max="14084" width="20.7109375" style="29" customWidth="1"/>
    <col min="14085" max="14085" width="30.7109375" style="29" customWidth="1"/>
    <col min="14086" max="14338" width="10.7109375" style="29"/>
    <col min="14339" max="14339" width="40.7109375" style="29" customWidth="1"/>
    <col min="14340" max="14340" width="20.7109375" style="29" customWidth="1"/>
    <col min="14341" max="14341" width="30.7109375" style="29" customWidth="1"/>
    <col min="14342" max="14594" width="10.7109375" style="29"/>
    <col min="14595" max="14595" width="40.7109375" style="29" customWidth="1"/>
    <col min="14596" max="14596" width="20.7109375" style="29" customWidth="1"/>
    <col min="14597" max="14597" width="30.7109375" style="29" customWidth="1"/>
    <col min="14598" max="14850" width="10.7109375" style="29"/>
    <col min="14851" max="14851" width="40.7109375" style="29" customWidth="1"/>
    <col min="14852" max="14852" width="20.7109375" style="29" customWidth="1"/>
    <col min="14853" max="14853" width="30.7109375" style="29" customWidth="1"/>
    <col min="14854" max="15106" width="10.7109375" style="29"/>
    <col min="15107" max="15107" width="40.7109375" style="29" customWidth="1"/>
    <col min="15108" max="15108" width="20.7109375" style="29" customWidth="1"/>
    <col min="15109" max="15109" width="30.7109375" style="29" customWidth="1"/>
    <col min="15110" max="15362" width="10.7109375" style="29"/>
    <col min="15363" max="15363" width="40.7109375" style="29" customWidth="1"/>
    <col min="15364" max="15364" width="20.7109375" style="29" customWidth="1"/>
    <col min="15365" max="15365" width="30.7109375" style="29" customWidth="1"/>
    <col min="15366" max="15618" width="10.7109375" style="29"/>
    <col min="15619" max="15619" width="40.7109375" style="29" customWidth="1"/>
    <col min="15620" max="15620" width="20.7109375" style="29" customWidth="1"/>
    <col min="15621" max="15621" width="30.7109375" style="29" customWidth="1"/>
    <col min="15622" max="15874" width="10.7109375" style="29"/>
    <col min="15875" max="15875" width="40.7109375" style="29" customWidth="1"/>
    <col min="15876" max="15876" width="20.7109375" style="29" customWidth="1"/>
    <col min="15877" max="15877" width="30.7109375" style="29" customWidth="1"/>
    <col min="15878" max="16130" width="10.7109375" style="29"/>
    <col min="16131" max="16131" width="40.7109375" style="29" customWidth="1"/>
    <col min="16132" max="16132" width="20.7109375" style="29" customWidth="1"/>
    <col min="16133" max="16133" width="30.7109375" style="29" customWidth="1"/>
    <col min="16134" max="16384" width="10.7109375" style="29"/>
  </cols>
  <sheetData>
    <row r="1" spans="1:9" s="14" customFormat="1" ht="15.75" customHeight="1" x14ac:dyDescent="0.25">
      <c r="A1" s="26"/>
      <c r="B1" s="53" t="s">
        <v>76</v>
      </c>
      <c r="C1" s="55"/>
      <c r="D1" s="55"/>
      <c r="E1" s="9"/>
      <c r="F1" s="9"/>
    </row>
    <row r="2" spans="1:9" s="14" customFormat="1" ht="15.75" customHeight="1" x14ac:dyDescent="0.2">
      <c r="A2" s="55"/>
      <c r="B2" s="27"/>
      <c r="C2" s="55"/>
      <c r="D2" s="55"/>
      <c r="E2" s="13"/>
      <c r="F2" s="23"/>
    </row>
    <row r="3" spans="1:9" s="14" customFormat="1" ht="15.75" customHeight="1" x14ac:dyDescent="0.2">
      <c r="A3" s="26"/>
      <c r="B3" s="26"/>
      <c r="C3" s="55"/>
      <c r="D3" s="55"/>
      <c r="E3" s="13"/>
      <c r="F3" s="23"/>
    </row>
    <row r="4" spans="1:9" s="14" customFormat="1" ht="15.75" customHeight="1" x14ac:dyDescent="0.2">
      <c r="A4" s="27" t="s">
        <v>0</v>
      </c>
      <c r="B4" s="55"/>
      <c r="C4" s="55"/>
      <c r="D4" s="55"/>
      <c r="E4" s="23"/>
      <c r="F4" s="23"/>
    </row>
    <row r="5" spans="1:9" s="14" customFormat="1" ht="15.75" x14ac:dyDescent="0.2">
      <c r="A5" s="107" t="str">
        <f>"Jahreswerte Speicherunternehmen bzw. Betreiber von Speicheranlagen "&amp;U!$B$11</f>
        <v>Jahreswerte Speicherunternehmen bzw. Betreiber von Speicheranlagen 2021</v>
      </c>
      <c r="B5" s="112"/>
      <c r="C5" s="105"/>
      <c r="D5" s="106"/>
      <c r="E5" s="23"/>
      <c r="F5" s="23"/>
    </row>
    <row r="6" spans="1:9" s="14" customFormat="1" ht="15.75" x14ac:dyDescent="0.2">
      <c r="A6" s="38" t="s">
        <v>6</v>
      </c>
      <c r="B6" s="70" t="str">
        <f>IF(U!$B$12&lt;&gt;"",U!$B$12,"")</f>
        <v/>
      </c>
      <c r="C6" s="71"/>
      <c r="D6" s="72"/>
      <c r="E6" s="23"/>
      <c r="F6" s="23"/>
    </row>
    <row r="7" spans="1:9" s="14" customFormat="1" ht="15.75" x14ac:dyDescent="0.2">
      <c r="A7" s="73" t="s">
        <v>119</v>
      </c>
      <c r="B7" s="74"/>
      <c r="C7" s="74"/>
      <c r="D7" s="74"/>
      <c r="E7" s="16"/>
      <c r="F7" s="24"/>
    </row>
    <row r="8" spans="1:9" s="14" customFormat="1" x14ac:dyDescent="0.2">
      <c r="F8" s="24"/>
    </row>
    <row r="9" spans="1:9" s="25" customFormat="1" ht="25.5" customHeight="1" x14ac:dyDescent="0.2">
      <c r="A9" s="203" t="s">
        <v>40</v>
      </c>
      <c r="B9" s="205" t="s">
        <v>41</v>
      </c>
      <c r="C9" s="205" t="s">
        <v>42</v>
      </c>
      <c r="D9" s="205" t="s">
        <v>132</v>
      </c>
      <c r="E9" s="16"/>
      <c r="F9" s="16"/>
    </row>
    <row r="10" spans="1:9" s="9" customFormat="1" ht="25.5" customHeight="1" x14ac:dyDescent="0.2">
      <c r="A10" s="204"/>
      <c r="B10" s="206"/>
      <c r="C10" s="206"/>
      <c r="D10" s="206"/>
      <c r="E10" s="55"/>
      <c r="F10" s="55"/>
      <c r="G10" s="25"/>
      <c r="H10" s="25"/>
      <c r="I10" s="25"/>
    </row>
    <row r="11" spans="1:9" s="9" customFormat="1" x14ac:dyDescent="0.2">
      <c r="A11" s="67"/>
      <c r="B11" s="86"/>
      <c r="C11" s="86"/>
      <c r="D11" s="78"/>
      <c r="E11" s="16"/>
      <c r="F11" s="16"/>
      <c r="G11" s="25"/>
      <c r="H11" s="25"/>
      <c r="I11" s="25"/>
    </row>
    <row r="12" spans="1:9" s="9" customFormat="1" x14ac:dyDescent="0.2">
      <c r="A12" s="68"/>
      <c r="B12" s="87"/>
      <c r="C12" s="87"/>
      <c r="D12" s="79"/>
      <c r="E12" s="16"/>
      <c r="F12" s="16"/>
      <c r="G12" s="25"/>
      <c r="H12" s="25"/>
      <c r="I12" s="25"/>
    </row>
    <row r="13" spans="1:9" s="9" customFormat="1" x14ac:dyDescent="0.2">
      <c r="A13" s="68"/>
      <c r="B13" s="87"/>
      <c r="C13" s="87"/>
      <c r="D13" s="79"/>
      <c r="E13" s="16"/>
      <c r="F13" s="16"/>
      <c r="G13" s="25"/>
      <c r="H13" s="25"/>
      <c r="I13" s="25"/>
    </row>
    <row r="14" spans="1:9" s="9" customFormat="1" x14ac:dyDescent="0.2">
      <c r="A14" s="68"/>
      <c r="B14" s="87"/>
      <c r="C14" s="87"/>
      <c r="D14" s="79"/>
      <c r="E14" s="16"/>
      <c r="F14" s="16"/>
      <c r="G14" s="25"/>
      <c r="H14" s="25"/>
      <c r="I14" s="25"/>
    </row>
    <row r="15" spans="1:9" s="9" customFormat="1" x14ac:dyDescent="0.2">
      <c r="A15" s="68"/>
      <c r="B15" s="87"/>
      <c r="C15" s="87"/>
      <c r="D15" s="79"/>
      <c r="E15" s="16"/>
      <c r="F15" s="16"/>
      <c r="G15" s="25"/>
      <c r="H15" s="25"/>
      <c r="I15" s="25"/>
    </row>
    <row r="16" spans="1:9" s="9" customFormat="1" x14ac:dyDescent="0.2">
      <c r="A16" s="68"/>
      <c r="B16" s="87"/>
      <c r="C16" s="87"/>
      <c r="D16" s="79"/>
      <c r="E16" s="16"/>
      <c r="F16" s="16"/>
      <c r="G16" s="25"/>
      <c r="H16" s="25"/>
      <c r="I16" s="25"/>
    </row>
    <row r="17" spans="1:6" s="9" customFormat="1" x14ac:dyDescent="0.2">
      <c r="A17" s="68"/>
      <c r="B17" s="87"/>
      <c r="C17" s="87"/>
      <c r="D17" s="79"/>
      <c r="E17" s="55"/>
      <c r="F17" s="55"/>
    </row>
    <row r="18" spans="1:6" s="9" customFormat="1" x14ac:dyDescent="0.2">
      <c r="A18" s="68"/>
      <c r="B18" s="87"/>
      <c r="C18" s="87"/>
      <c r="D18" s="79"/>
      <c r="E18" s="55"/>
      <c r="F18" s="55"/>
    </row>
    <row r="19" spans="1:6" s="9" customFormat="1" x14ac:dyDescent="0.2">
      <c r="A19" s="68"/>
      <c r="B19" s="87"/>
      <c r="C19" s="87"/>
      <c r="D19" s="79"/>
      <c r="E19" s="55"/>
      <c r="F19" s="55"/>
    </row>
    <row r="20" spans="1:6" s="9" customFormat="1" x14ac:dyDescent="0.2">
      <c r="A20" s="68"/>
      <c r="B20" s="87"/>
      <c r="C20" s="87"/>
      <c r="D20" s="79"/>
      <c r="E20" s="55"/>
      <c r="F20" s="55"/>
    </row>
    <row r="21" spans="1:6" s="9" customFormat="1" x14ac:dyDescent="0.2">
      <c r="A21" s="68"/>
      <c r="B21" s="87"/>
      <c r="C21" s="87"/>
      <c r="D21" s="79"/>
      <c r="E21" s="55"/>
      <c r="F21" s="55"/>
    </row>
    <row r="22" spans="1:6" s="9" customFormat="1" x14ac:dyDescent="0.2">
      <c r="A22" s="68"/>
      <c r="B22" s="87"/>
      <c r="C22" s="87"/>
      <c r="D22" s="79"/>
      <c r="E22" s="55"/>
      <c r="F22" s="55"/>
    </row>
    <row r="23" spans="1:6" s="9" customFormat="1" x14ac:dyDescent="0.2">
      <c r="A23" s="68"/>
      <c r="B23" s="87"/>
      <c r="C23" s="87"/>
      <c r="D23" s="79"/>
      <c r="E23" s="55"/>
      <c r="F23" s="55"/>
    </row>
    <row r="24" spans="1:6" s="9" customFormat="1" x14ac:dyDescent="0.2">
      <c r="A24" s="68"/>
      <c r="B24" s="87"/>
      <c r="C24" s="87"/>
      <c r="D24" s="79"/>
      <c r="E24" s="55"/>
      <c r="F24" s="55"/>
    </row>
    <row r="25" spans="1:6" s="9" customFormat="1" x14ac:dyDescent="0.2">
      <c r="A25" s="68"/>
      <c r="B25" s="87"/>
      <c r="C25" s="87"/>
      <c r="D25" s="79"/>
      <c r="E25" s="55"/>
      <c r="F25" s="55"/>
    </row>
    <row r="26" spans="1:6" s="9" customFormat="1" x14ac:dyDescent="0.2">
      <c r="A26" s="68"/>
      <c r="B26" s="87"/>
      <c r="C26" s="87"/>
      <c r="D26" s="79"/>
      <c r="E26" s="55"/>
      <c r="F26" s="55"/>
    </row>
    <row r="27" spans="1:6" s="9" customFormat="1" x14ac:dyDescent="0.2">
      <c r="A27" s="68"/>
      <c r="B27" s="87"/>
      <c r="C27" s="87"/>
      <c r="D27" s="79"/>
      <c r="E27" s="55"/>
      <c r="F27" s="55"/>
    </row>
    <row r="28" spans="1:6" s="9" customFormat="1" x14ac:dyDescent="0.2">
      <c r="A28" s="68"/>
      <c r="B28" s="87"/>
      <c r="C28" s="87"/>
      <c r="D28" s="79"/>
      <c r="E28" s="55"/>
      <c r="F28" s="55"/>
    </row>
    <row r="29" spans="1:6" s="9" customFormat="1" x14ac:dyDescent="0.2">
      <c r="A29" s="68"/>
      <c r="B29" s="87"/>
      <c r="C29" s="87"/>
      <c r="D29" s="79"/>
      <c r="E29" s="55"/>
      <c r="F29" s="55"/>
    </row>
    <row r="30" spans="1:6" x14ac:dyDescent="0.2">
      <c r="A30" s="68"/>
      <c r="B30" s="87"/>
      <c r="C30" s="87"/>
      <c r="D30" s="79"/>
    </row>
    <row r="31" spans="1:6" x14ac:dyDescent="0.2">
      <c r="A31" s="9"/>
      <c r="B31" s="9"/>
      <c r="C31" s="10"/>
    </row>
    <row r="32" spans="1:6" x14ac:dyDescent="0.2">
      <c r="A32" s="9"/>
      <c r="B32" s="9"/>
      <c r="C32" s="9"/>
    </row>
  </sheetData>
  <sheetProtection algorithmName="SHA-512" hashValue="b1ZAS1+NixgobqI4VA+8Lc5IH7d5apgQgaX870kakiIEVHsiGi5DwAZe6mSxjUJR8+Z9HtwUGVnmOISZ35Fw5A==" saltValue="Tphws/MxD+W/QsPBKOWXyg==" spinCount="100000" sheet="1" objects="1" scenarios="1" formatCells="0" formatColumns="0" formatRows="0"/>
  <mergeCells count="4">
    <mergeCell ref="A9:A10"/>
    <mergeCell ref="B9:B10"/>
    <mergeCell ref="C9:C10"/>
    <mergeCell ref="D9:D10"/>
  </mergeCells>
  <pageMargins left="0.46" right="0.46" top="0.984251969" bottom="0.84" header="0.4921259845" footer="0.4921259845"/>
  <pageSetup paperSize="9"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kein Listeneintrag" promptTitle="Grenzkopplungs- / Übergabepunkt" prompt="Änderungen der Liste_x000a_im Blatt &quot;L&quot; möglich!" xr:uid="{00000000-0002-0000-0400-000000000000}">
          <x14:formula1>
            <xm:f>L!$G$10:$G$40</xm:f>
          </x14:formula1>
          <xm:sqref>A11:A30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howOutlineSymbols="0"/>
    <pageSetUpPr fitToPage="1"/>
  </sheetPr>
  <dimension ref="A1:I32"/>
  <sheetViews>
    <sheetView showGridLines="0" showOutlineSymbols="0" workbookViewId="0"/>
  </sheetViews>
  <sheetFormatPr baseColWidth="10" defaultColWidth="10.7109375" defaultRowHeight="12.75" x14ac:dyDescent="0.2"/>
  <cols>
    <col min="1" max="1" width="40.7109375" style="30" customWidth="1"/>
    <col min="2" max="8" width="15.7109375" style="9" customWidth="1"/>
    <col min="9" max="9" width="21.140625" style="9" customWidth="1"/>
    <col min="10" max="16384" width="10.7109375" style="9"/>
  </cols>
  <sheetData>
    <row r="1" spans="1:9" s="14" customFormat="1" ht="15.75" customHeight="1" x14ac:dyDescent="0.25">
      <c r="A1" s="20"/>
      <c r="B1" s="53" t="s">
        <v>76</v>
      </c>
    </row>
    <row r="2" spans="1:9" s="14" customFormat="1" ht="15.75" customHeight="1" x14ac:dyDescent="0.2">
      <c r="A2" s="12"/>
    </row>
    <row r="3" spans="1:9" s="14" customFormat="1" ht="15.75" customHeight="1" x14ac:dyDescent="0.2">
      <c r="A3" s="20"/>
      <c r="B3" s="13"/>
      <c r="C3" s="13"/>
    </row>
    <row r="4" spans="1:9" s="14" customFormat="1" ht="15.75" customHeight="1" x14ac:dyDescent="0.2">
      <c r="A4" s="22" t="s">
        <v>0</v>
      </c>
    </row>
    <row r="5" spans="1:9" s="56" customFormat="1" ht="15.75" x14ac:dyDescent="0.2">
      <c r="A5" s="107" t="str">
        <f>"Jahreswerte Speicherunternehmen bzw. Betreiber von Speicheranlagen "&amp;U!$B$11</f>
        <v>Jahreswerte Speicherunternehmen bzw. Betreiber von Speicheranlagen 2021</v>
      </c>
      <c r="B5" s="112"/>
      <c r="C5" s="105"/>
      <c r="D5" s="105"/>
      <c r="E5" s="105"/>
      <c r="F5" s="106"/>
    </row>
    <row r="6" spans="1:9" s="14" customFormat="1" ht="15.75" x14ac:dyDescent="0.2">
      <c r="A6" s="38" t="s">
        <v>6</v>
      </c>
      <c r="B6" s="209" t="str">
        <f>IF(U!$B$12&lt;&gt;"",U!$B$12,"")</f>
        <v/>
      </c>
      <c r="C6" s="210"/>
      <c r="D6" s="210"/>
      <c r="E6" s="210"/>
      <c r="F6" s="211"/>
    </row>
    <row r="7" spans="1:9" s="14" customFormat="1" ht="15.75" x14ac:dyDescent="0.2">
      <c r="A7" s="46" t="s">
        <v>62</v>
      </c>
      <c r="B7" s="212"/>
      <c r="C7" s="210"/>
      <c r="D7" s="210"/>
      <c r="E7" s="210"/>
      <c r="F7" s="211"/>
    </row>
    <row r="8" spans="1:9" s="14" customFormat="1" x14ac:dyDescent="0.2">
      <c r="A8" s="56"/>
      <c r="B8" s="56"/>
      <c r="C8" s="56"/>
      <c r="D8" s="56"/>
      <c r="E8" s="56"/>
      <c r="F8" s="56"/>
      <c r="G8" s="56"/>
      <c r="H8" s="56"/>
      <c r="I8" s="56"/>
    </row>
    <row r="9" spans="1:9" ht="51" x14ac:dyDescent="0.2">
      <c r="A9" s="207" t="s">
        <v>62</v>
      </c>
      <c r="B9" s="39" t="s">
        <v>117</v>
      </c>
      <c r="C9" s="39" t="s">
        <v>77</v>
      </c>
      <c r="D9" s="39" t="s">
        <v>114</v>
      </c>
      <c r="E9" s="39" t="s">
        <v>115</v>
      </c>
      <c r="F9" s="39" t="s">
        <v>78</v>
      </c>
      <c r="G9" s="39" t="s">
        <v>79</v>
      </c>
      <c r="H9" s="39" t="s">
        <v>80</v>
      </c>
      <c r="I9" s="39" t="s">
        <v>57</v>
      </c>
    </row>
    <row r="10" spans="1:9" x14ac:dyDescent="0.2">
      <c r="A10" s="208"/>
      <c r="B10" s="39" t="s">
        <v>16</v>
      </c>
      <c r="C10" s="39" t="s">
        <v>16</v>
      </c>
      <c r="D10" s="39" t="s">
        <v>58</v>
      </c>
      <c r="E10" s="39" t="s">
        <v>58</v>
      </c>
      <c r="F10" s="39" t="s">
        <v>58</v>
      </c>
      <c r="G10" s="39" t="s">
        <v>58</v>
      </c>
      <c r="H10" s="39" t="s">
        <v>58</v>
      </c>
      <c r="I10" s="39" t="s">
        <v>81</v>
      </c>
    </row>
    <row r="11" spans="1:9" x14ac:dyDescent="0.2">
      <c r="A11" s="67"/>
      <c r="B11" s="86"/>
      <c r="C11" s="86"/>
      <c r="D11" s="86"/>
      <c r="E11" s="86"/>
      <c r="F11" s="86"/>
      <c r="G11" s="86"/>
      <c r="H11" s="86"/>
      <c r="I11" s="78"/>
    </row>
    <row r="12" spans="1:9" x14ac:dyDescent="0.2">
      <c r="A12" s="68"/>
      <c r="B12" s="87"/>
      <c r="C12" s="87"/>
      <c r="D12" s="87"/>
      <c r="E12" s="87"/>
      <c r="F12" s="87"/>
      <c r="G12" s="87"/>
      <c r="H12" s="87"/>
      <c r="I12" s="79"/>
    </row>
    <row r="13" spans="1:9" x14ac:dyDescent="0.2">
      <c r="A13" s="68"/>
      <c r="B13" s="87"/>
      <c r="C13" s="87"/>
      <c r="D13" s="87"/>
      <c r="E13" s="87"/>
      <c r="F13" s="87"/>
      <c r="G13" s="87"/>
      <c r="H13" s="87"/>
      <c r="I13" s="79"/>
    </row>
    <row r="14" spans="1:9" x14ac:dyDescent="0.2">
      <c r="A14" s="68"/>
      <c r="B14" s="87"/>
      <c r="C14" s="87"/>
      <c r="D14" s="87"/>
      <c r="E14" s="87"/>
      <c r="F14" s="87"/>
      <c r="G14" s="87"/>
      <c r="H14" s="87"/>
      <c r="I14" s="79"/>
    </row>
    <row r="15" spans="1:9" x14ac:dyDescent="0.2">
      <c r="A15" s="68"/>
      <c r="B15" s="87"/>
      <c r="C15" s="87"/>
      <c r="D15" s="87"/>
      <c r="E15" s="87"/>
      <c r="F15" s="87"/>
      <c r="G15" s="87"/>
      <c r="H15" s="87"/>
      <c r="I15" s="79"/>
    </row>
    <row r="16" spans="1:9" x14ac:dyDescent="0.2">
      <c r="A16" s="68"/>
      <c r="B16" s="87"/>
      <c r="C16" s="87"/>
      <c r="D16" s="87"/>
      <c r="E16" s="87"/>
      <c r="F16" s="87"/>
      <c r="G16" s="87"/>
      <c r="H16" s="87"/>
      <c r="I16" s="79"/>
    </row>
    <row r="17" spans="1:9" x14ac:dyDescent="0.2">
      <c r="A17" s="68"/>
      <c r="B17" s="87"/>
      <c r="C17" s="87"/>
      <c r="D17" s="87"/>
      <c r="E17" s="87"/>
      <c r="F17" s="87"/>
      <c r="G17" s="87"/>
      <c r="H17" s="87"/>
      <c r="I17" s="79"/>
    </row>
    <row r="18" spans="1:9" x14ac:dyDescent="0.2">
      <c r="A18" s="68"/>
      <c r="B18" s="87"/>
      <c r="C18" s="87"/>
      <c r="D18" s="87"/>
      <c r="E18" s="87"/>
      <c r="F18" s="87"/>
      <c r="G18" s="87"/>
      <c r="H18" s="87"/>
      <c r="I18" s="79"/>
    </row>
    <row r="19" spans="1:9" x14ac:dyDescent="0.2">
      <c r="A19" s="68"/>
      <c r="B19" s="87"/>
      <c r="C19" s="87"/>
      <c r="D19" s="87"/>
      <c r="E19" s="87"/>
      <c r="F19" s="87"/>
      <c r="G19" s="87"/>
      <c r="H19" s="87"/>
      <c r="I19" s="79"/>
    </row>
    <row r="20" spans="1:9" x14ac:dyDescent="0.2">
      <c r="A20" s="68"/>
      <c r="B20" s="87"/>
      <c r="C20" s="87"/>
      <c r="D20" s="87"/>
      <c r="E20" s="87"/>
      <c r="F20" s="87"/>
      <c r="G20" s="87"/>
      <c r="H20" s="87"/>
      <c r="I20" s="79"/>
    </row>
    <row r="21" spans="1:9" x14ac:dyDescent="0.2">
      <c r="A21" s="68"/>
      <c r="B21" s="87"/>
      <c r="C21" s="87"/>
      <c r="D21" s="87"/>
      <c r="E21" s="87"/>
      <c r="F21" s="87"/>
      <c r="G21" s="87"/>
      <c r="H21" s="87"/>
      <c r="I21" s="79"/>
    </row>
    <row r="22" spans="1:9" x14ac:dyDescent="0.2">
      <c r="A22" s="68"/>
      <c r="B22" s="87"/>
      <c r="C22" s="87"/>
      <c r="D22" s="87"/>
      <c r="E22" s="87"/>
      <c r="F22" s="87"/>
      <c r="G22" s="87"/>
      <c r="H22" s="87"/>
      <c r="I22" s="79"/>
    </row>
    <row r="23" spans="1:9" x14ac:dyDescent="0.2">
      <c r="A23" s="68"/>
      <c r="B23" s="87"/>
      <c r="C23" s="87"/>
      <c r="D23" s="87"/>
      <c r="E23" s="87"/>
      <c r="F23" s="87"/>
      <c r="G23" s="87"/>
      <c r="H23" s="87"/>
      <c r="I23" s="79"/>
    </row>
    <row r="24" spans="1:9" x14ac:dyDescent="0.2">
      <c r="A24" s="68"/>
      <c r="B24" s="87"/>
      <c r="C24" s="87"/>
      <c r="D24" s="87"/>
      <c r="E24" s="87"/>
      <c r="F24" s="87"/>
      <c r="G24" s="87"/>
      <c r="H24" s="87"/>
      <c r="I24" s="79"/>
    </row>
    <row r="25" spans="1:9" x14ac:dyDescent="0.2">
      <c r="A25" s="68"/>
      <c r="B25" s="87"/>
      <c r="C25" s="87"/>
      <c r="D25" s="87"/>
      <c r="E25" s="87"/>
      <c r="F25" s="87"/>
      <c r="G25" s="87"/>
      <c r="H25" s="87"/>
      <c r="I25" s="79"/>
    </row>
    <row r="26" spans="1:9" x14ac:dyDescent="0.2">
      <c r="A26" s="68"/>
      <c r="B26" s="87"/>
      <c r="C26" s="87"/>
      <c r="D26" s="87"/>
      <c r="E26" s="87"/>
      <c r="F26" s="87"/>
      <c r="G26" s="87"/>
      <c r="H26" s="87"/>
      <c r="I26" s="79"/>
    </row>
    <row r="27" spans="1:9" x14ac:dyDescent="0.2">
      <c r="A27" s="68"/>
      <c r="B27" s="87"/>
      <c r="C27" s="87"/>
      <c r="D27" s="87"/>
      <c r="E27" s="87"/>
      <c r="F27" s="87"/>
      <c r="G27" s="87"/>
      <c r="H27" s="87"/>
      <c r="I27" s="79"/>
    </row>
    <row r="28" spans="1:9" x14ac:dyDescent="0.2">
      <c r="A28" s="68"/>
      <c r="B28" s="87"/>
      <c r="C28" s="87"/>
      <c r="D28" s="87"/>
      <c r="E28" s="87"/>
      <c r="F28" s="87"/>
      <c r="G28" s="87"/>
      <c r="H28" s="87"/>
      <c r="I28" s="79"/>
    </row>
    <row r="29" spans="1:9" x14ac:dyDescent="0.2">
      <c r="A29" s="68"/>
      <c r="B29" s="87"/>
      <c r="C29" s="87"/>
      <c r="D29" s="87"/>
      <c r="E29" s="87"/>
      <c r="F29" s="87"/>
      <c r="G29" s="87"/>
      <c r="H29" s="87"/>
      <c r="I29" s="79"/>
    </row>
    <row r="30" spans="1:9" x14ac:dyDescent="0.2">
      <c r="A30" s="68"/>
      <c r="B30" s="87"/>
      <c r="C30" s="87"/>
      <c r="D30" s="87"/>
      <c r="E30" s="87"/>
      <c r="F30" s="87"/>
      <c r="G30" s="87"/>
      <c r="H30" s="87"/>
      <c r="I30" s="79"/>
    </row>
    <row r="31" spans="1:9" x14ac:dyDescent="0.2">
      <c r="A31" s="17"/>
    </row>
    <row r="32" spans="1:9" x14ac:dyDescent="0.2">
      <c r="A32" s="9"/>
    </row>
  </sheetData>
  <sheetProtection algorithmName="SHA-512" hashValue="CJc9sEEiQg4TnMSCRnGWfrc/VwA6fWRFqC0iQBGFjYvvd+rubO3bG8z4lE7eIL2BypeFtX6jKAbCo3rCRcZ64g==" saltValue="FUSdh3HGu4/rc0XsE5qhdQ==" spinCount="100000" sheet="1" objects="1" scenarios="1" formatCells="0" formatColumns="0" formatRows="0"/>
  <mergeCells count="3">
    <mergeCell ref="A9:A10"/>
    <mergeCell ref="B6:F6"/>
    <mergeCell ref="B7:F7"/>
  </mergeCells>
  <conditionalFormatting sqref="B11:H30">
    <cfRule type="expression" dxfId="0" priority="1">
      <formula>AND($A11&lt;&gt;"",B11="")</formula>
    </cfRule>
  </conditionalFormatting>
  <pageMargins left="0.46" right="0.46" top="0.984251969" bottom="0.84" header="0.4921259845" footer="0.4921259845"/>
  <pageSetup paperSize="9" scale="93"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kein Listeneintrag" promptTitle="Speicheranlage auswählen" prompt="Änderungen der Liste_x000a_im Blatt &quot;L&quot; möglich!" xr:uid="{00000000-0002-0000-0500-000000000000}">
          <x14:formula1>
            <xm:f>L!$I$10:$I$25</xm:f>
          </x14:formula1>
          <xm:sqref>A11:A30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249977111117893"/>
    <outlinePr showOutlineSymbols="0"/>
    <pageSetUpPr autoPageBreaks="0"/>
  </sheetPr>
  <dimension ref="A1:Q250"/>
  <sheetViews>
    <sheetView showGridLines="0" showOutlineSymbols="0" workbookViewId="0">
      <selection activeCell="D12" sqref="D12"/>
    </sheetView>
  </sheetViews>
  <sheetFormatPr baseColWidth="10" defaultColWidth="10.7109375" defaultRowHeight="12.75" x14ac:dyDescent="0.2"/>
  <cols>
    <col min="1" max="1" width="35.7109375" style="21" customWidth="1"/>
    <col min="2" max="2" width="25.7109375" style="21" customWidth="1"/>
    <col min="3" max="3" width="3.7109375" style="3" customWidth="1"/>
    <col min="4" max="4" width="60.7109375" style="12" customWidth="1"/>
    <col min="5" max="5" width="25.7109375" style="12" customWidth="1"/>
    <col min="6" max="6" width="3.7109375" style="12" customWidth="1"/>
    <col min="7" max="7" width="35.7109375" style="12" customWidth="1"/>
    <col min="8" max="8" width="3.7109375" style="12" customWidth="1"/>
    <col min="9" max="9" width="35.7109375" style="12" customWidth="1"/>
    <col min="10" max="12" width="10.7109375" style="12"/>
    <col min="13" max="13" width="18" style="80" customWidth="1"/>
    <col min="14" max="15" width="10.7109375" style="80"/>
    <col min="17" max="17" width="10.7109375" style="80"/>
    <col min="18" max="16384" width="10.7109375" style="12"/>
  </cols>
  <sheetData>
    <row r="1" spans="1:15" ht="15.75" customHeight="1" x14ac:dyDescent="0.2">
      <c r="A1" s="19"/>
      <c r="B1" s="19"/>
      <c r="C1" s="20"/>
      <c r="L1" s="9"/>
      <c r="O1" s="81"/>
    </row>
    <row r="2" spans="1:15" ht="15.75" customHeight="1" x14ac:dyDescent="0.2">
      <c r="B2" s="19"/>
      <c r="C2" s="20"/>
      <c r="L2" s="10"/>
      <c r="O2" s="81"/>
    </row>
    <row r="3" spans="1:15" ht="15.75" customHeight="1" x14ac:dyDescent="0.2">
      <c r="A3" s="19"/>
      <c r="L3" s="31"/>
    </row>
    <row r="4" spans="1:15" ht="15.75" customHeight="1" x14ac:dyDescent="0.2">
      <c r="A4" s="5" t="s">
        <v>0</v>
      </c>
    </row>
    <row r="5" spans="1:15" ht="15.75" customHeight="1" x14ac:dyDescent="0.2">
      <c r="A5" s="5"/>
      <c r="D5" s="213" t="s">
        <v>100</v>
      </c>
      <c r="E5" s="214"/>
    </row>
    <row r="6" spans="1:15" ht="15.75" customHeight="1" x14ac:dyDescent="0.2">
      <c r="D6" s="215"/>
      <c r="E6" s="215"/>
    </row>
    <row r="7" spans="1:15" ht="15.75" customHeight="1" x14ac:dyDescent="0.2">
      <c r="D7" s="45" t="s">
        <v>395</v>
      </c>
      <c r="E7" s="52" t="s">
        <v>82</v>
      </c>
    </row>
    <row r="8" spans="1:15" ht="15.75" customHeight="1" x14ac:dyDescent="0.2">
      <c r="A8" s="3"/>
      <c r="B8" s="3"/>
      <c r="M8" s="80" t="s">
        <v>120</v>
      </c>
      <c r="N8" s="80" t="s">
        <v>120</v>
      </c>
    </row>
    <row r="9" spans="1:15" ht="12.75" customHeight="1" x14ac:dyDescent="0.2">
      <c r="A9" s="216" t="s">
        <v>118</v>
      </c>
      <c r="B9" s="216" t="s">
        <v>201</v>
      </c>
      <c r="D9" s="221" t="s">
        <v>82</v>
      </c>
      <c r="E9" s="221" t="s">
        <v>203</v>
      </c>
      <c r="G9" s="218" t="s">
        <v>202</v>
      </c>
      <c r="I9" s="220" t="s">
        <v>62</v>
      </c>
      <c r="J9" s="15" t="s">
        <v>101</v>
      </c>
      <c r="M9" s="80" t="s">
        <v>122</v>
      </c>
      <c r="N9" s="80" t="s">
        <v>122</v>
      </c>
    </row>
    <row r="10" spans="1:15" x14ac:dyDescent="0.2">
      <c r="A10" s="217"/>
      <c r="B10" s="217"/>
      <c r="D10" s="222"/>
      <c r="E10" s="222"/>
      <c r="G10" s="219"/>
      <c r="I10" s="219"/>
      <c r="J10" s="15" t="s">
        <v>102</v>
      </c>
    </row>
    <row r="11" spans="1:15" ht="12.75" customHeight="1" x14ac:dyDescent="0.2">
      <c r="A11" s="122" t="s">
        <v>83</v>
      </c>
      <c r="B11" s="123" t="s">
        <v>139</v>
      </c>
      <c r="D11" s="140" t="s">
        <v>145</v>
      </c>
      <c r="E11" s="141" t="s">
        <v>146</v>
      </c>
      <c r="G11" s="128" t="s">
        <v>17</v>
      </c>
      <c r="I11" s="128" t="s">
        <v>69</v>
      </c>
      <c r="M11" s="80" t="str">
        <f t="shared" ref="M11:M42" si="0">IF($D11="","",IF($E$7="Firmenname",D11,E11))</f>
        <v>2B Energia S.p.A.</v>
      </c>
      <c r="N11" s="80" t="str">
        <f t="shared" ref="N11:N42" si="1">IF($D11="","",IF($E$7="Firmenname",E11,D11))</f>
        <v>25X-2BENERGIASPU</v>
      </c>
    </row>
    <row r="12" spans="1:15" x14ac:dyDescent="0.2">
      <c r="A12" s="124" t="s">
        <v>84</v>
      </c>
      <c r="B12" s="125" t="s">
        <v>140</v>
      </c>
      <c r="D12" s="142" t="s">
        <v>204</v>
      </c>
      <c r="E12" s="143" t="s">
        <v>205</v>
      </c>
      <c r="G12" s="129" t="s">
        <v>18</v>
      </c>
      <c r="I12" s="129" t="s">
        <v>70</v>
      </c>
      <c r="K12" s="10"/>
      <c r="M12" s="80" t="str">
        <f t="shared" si="0"/>
        <v>A2A Trading SpA</v>
      </c>
      <c r="N12" s="80" t="str">
        <f t="shared" si="1"/>
        <v>17X100A100R0186I</v>
      </c>
    </row>
    <row r="13" spans="1:15" x14ac:dyDescent="0.2">
      <c r="A13" s="124" t="s">
        <v>11</v>
      </c>
      <c r="B13" s="126" t="s">
        <v>141</v>
      </c>
      <c r="D13" s="142" t="s">
        <v>206</v>
      </c>
      <c r="E13" s="143" t="s">
        <v>207</v>
      </c>
      <c r="G13" s="129" t="s">
        <v>19</v>
      </c>
      <c r="I13" s="129" t="s">
        <v>71</v>
      </c>
      <c r="K13" s="9"/>
      <c r="M13" s="80" t="str">
        <f t="shared" si="0"/>
        <v>AGCS Gas Clearing and Settlement AG</v>
      </c>
      <c r="N13" s="80" t="str">
        <f t="shared" si="1"/>
        <v>14X----AGCS-0013</v>
      </c>
    </row>
    <row r="14" spans="1:15" x14ac:dyDescent="0.2">
      <c r="A14" s="124" t="s">
        <v>135</v>
      </c>
      <c r="B14" s="124" t="s">
        <v>136</v>
      </c>
      <c r="D14" s="142" t="s">
        <v>208</v>
      </c>
      <c r="E14" s="143" t="s">
        <v>209</v>
      </c>
      <c r="G14" s="129" t="s">
        <v>20</v>
      </c>
      <c r="I14" s="129" t="s">
        <v>20</v>
      </c>
      <c r="K14" s="9"/>
      <c r="M14" s="80" t="str">
        <f t="shared" si="0"/>
        <v>AGGM Austrian Gas Grid Management AG</v>
      </c>
      <c r="N14" s="80" t="str">
        <f t="shared" si="1"/>
        <v>25X-AGGMAUSTRIA3</v>
      </c>
    </row>
    <row r="15" spans="1:15" x14ac:dyDescent="0.2">
      <c r="A15" s="124" t="s">
        <v>85</v>
      </c>
      <c r="B15" s="126" t="s">
        <v>142</v>
      </c>
      <c r="D15" s="142" t="s">
        <v>454</v>
      </c>
      <c r="E15" s="143" t="s">
        <v>455</v>
      </c>
      <c r="G15" s="129" t="s">
        <v>21</v>
      </c>
      <c r="I15" s="129" t="s">
        <v>72</v>
      </c>
      <c r="K15" s="9"/>
      <c r="M15" s="80" t="str">
        <f t="shared" si="0"/>
        <v>ALPHERG S.P.A.</v>
      </c>
      <c r="N15" s="80" t="str">
        <f t="shared" si="1"/>
        <v>59X-ALPHERG-0--8</v>
      </c>
    </row>
    <row r="16" spans="1:15" x14ac:dyDescent="0.2">
      <c r="A16" s="124" t="s">
        <v>137</v>
      </c>
      <c r="B16" s="124" t="s">
        <v>138</v>
      </c>
      <c r="D16" s="142" t="s">
        <v>147</v>
      </c>
      <c r="E16" s="143" t="s">
        <v>148</v>
      </c>
      <c r="G16" s="129" t="s">
        <v>22</v>
      </c>
      <c r="I16" s="129" t="s">
        <v>73</v>
      </c>
      <c r="K16" s="9"/>
      <c r="M16" s="80" t="str">
        <f t="shared" si="0"/>
        <v>Alpiq AG</v>
      </c>
      <c r="N16" s="80" t="str">
        <f t="shared" si="1"/>
        <v>12XATEL-HANDEL-K</v>
      </c>
    </row>
    <row r="17" spans="1:14" x14ac:dyDescent="0.2">
      <c r="A17" s="124" t="s">
        <v>86</v>
      </c>
      <c r="B17" s="126" t="s">
        <v>143</v>
      </c>
      <c r="D17" s="142" t="s">
        <v>210</v>
      </c>
      <c r="E17" s="143" t="s">
        <v>211</v>
      </c>
      <c r="G17" s="129" t="s">
        <v>23</v>
      </c>
      <c r="I17" s="129" t="s">
        <v>74</v>
      </c>
      <c r="K17" s="9"/>
      <c r="M17" s="80" t="str">
        <f t="shared" si="0"/>
        <v>Alpiq Energy SE</v>
      </c>
      <c r="N17" s="80" t="str">
        <f t="shared" si="1"/>
        <v>27XALPIQ-ENERGYS</v>
      </c>
    </row>
    <row r="18" spans="1:14" x14ac:dyDescent="0.2">
      <c r="A18" s="124" t="s">
        <v>13</v>
      </c>
      <c r="B18" s="124" t="s">
        <v>9</v>
      </c>
      <c r="D18" s="142" t="s">
        <v>398</v>
      </c>
      <c r="E18" s="143" t="s">
        <v>399</v>
      </c>
      <c r="G18" s="129" t="s">
        <v>24</v>
      </c>
      <c r="I18" s="129" t="s">
        <v>75</v>
      </c>
      <c r="K18" s="9"/>
      <c r="M18" s="80" t="str">
        <f t="shared" si="0"/>
        <v>AOT Energy Switzerland AG</v>
      </c>
      <c r="N18" s="80" t="str">
        <f t="shared" si="1"/>
        <v>12X-0000001959-1</v>
      </c>
    </row>
    <row r="19" spans="1:14" x14ac:dyDescent="0.2">
      <c r="A19" s="124" t="s">
        <v>144</v>
      </c>
      <c r="B19" s="124" t="s">
        <v>144</v>
      </c>
      <c r="D19" s="142" t="s">
        <v>491</v>
      </c>
      <c r="E19" s="143" t="s">
        <v>149</v>
      </c>
      <c r="G19" s="129" t="s">
        <v>25</v>
      </c>
      <c r="I19" s="129"/>
      <c r="K19" s="9"/>
      <c r="M19" s="80" t="str">
        <f t="shared" si="0"/>
        <v>Axpo Solutions AG</v>
      </c>
      <c r="N19" s="80" t="str">
        <f t="shared" si="1"/>
        <v>12XEGL-H-------0</v>
      </c>
    </row>
    <row r="20" spans="1:14" x14ac:dyDescent="0.2">
      <c r="A20" s="124" t="s">
        <v>144</v>
      </c>
      <c r="B20" s="124" t="s">
        <v>144</v>
      </c>
      <c r="D20" s="142" t="s">
        <v>492</v>
      </c>
      <c r="E20" s="145" t="s">
        <v>493</v>
      </c>
      <c r="G20" s="129" t="s">
        <v>26</v>
      </c>
      <c r="I20" s="129"/>
      <c r="K20" s="9"/>
      <c r="M20" s="80" t="str">
        <f t="shared" si="0"/>
        <v>AVIA Energy Austria GmbH</v>
      </c>
      <c r="N20" s="80" t="str">
        <f t="shared" si="1"/>
        <v>AT902329</v>
      </c>
    </row>
    <row r="21" spans="1:14" x14ac:dyDescent="0.2">
      <c r="D21" s="142" t="s">
        <v>212</v>
      </c>
      <c r="E21" s="143" t="s">
        <v>213</v>
      </c>
      <c r="G21" s="129" t="s">
        <v>27</v>
      </c>
      <c r="I21" s="129"/>
      <c r="K21" s="9"/>
      <c r="M21" s="80" t="str">
        <f t="shared" si="0"/>
        <v>Bayerngas Energy GmbH</v>
      </c>
      <c r="N21" s="80" t="str">
        <f t="shared" si="1"/>
        <v>21X0000000012744</v>
      </c>
    </row>
    <row r="22" spans="1:14" x14ac:dyDescent="0.2">
      <c r="D22" s="142" t="s">
        <v>486</v>
      </c>
      <c r="E22" s="143" t="s">
        <v>487</v>
      </c>
      <c r="G22" s="129" t="s">
        <v>28</v>
      </c>
      <c r="I22" s="129"/>
      <c r="K22" s="9"/>
      <c r="M22" s="80" t="str">
        <f t="shared" si="0"/>
        <v>BC-ENERGIAKERESKEDŐ KFT.</v>
      </c>
      <c r="N22" s="80" t="str">
        <f t="shared" si="1"/>
        <v>15X-BC-ENERGIA-A</v>
      </c>
    </row>
    <row r="23" spans="1:14" x14ac:dyDescent="0.2">
      <c r="D23" s="142" t="s">
        <v>152</v>
      </c>
      <c r="E23" s="143" t="s">
        <v>400</v>
      </c>
      <c r="G23" s="129" t="s">
        <v>29</v>
      </c>
      <c r="I23" s="129"/>
      <c r="K23" s="9"/>
      <c r="M23" s="80" t="str">
        <f t="shared" si="0"/>
        <v>BNP Paribas</v>
      </c>
      <c r="N23" s="80" t="str">
        <f t="shared" si="1"/>
        <v>11XBNPPARIBAS125</v>
      </c>
    </row>
    <row r="24" spans="1:14" x14ac:dyDescent="0.2">
      <c r="D24" s="142" t="s">
        <v>456</v>
      </c>
      <c r="E24" s="143" t="s">
        <v>457</v>
      </c>
      <c r="G24" s="129" t="s">
        <v>30</v>
      </c>
      <c r="I24" s="129"/>
      <c r="K24" s="9"/>
      <c r="M24" s="80" t="str">
        <f t="shared" si="0"/>
        <v>BP Commodity Supply B.V.</v>
      </c>
      <c r="N24" s="80" t="str">
        <f t="shared" si="1"/>
        <v>52X000000000067P</v>
      </c>
    </row>
    <row r="25" spans="1:14" x14ac:dyDescent="0.2">
      <c r="D25" s="142" t="s">
        <v>150</v>
      </c>
      <c r="E25" s="143" t="s">
        <v>151</v>
      </c>
      <c r="G25" s="129" t="s">
        <v>31</v>
      </c>
      <c r="I25" s="129"/>
      <c r="K25" s="9"/>
      <c r="M25" s="80" t="str">
        <f t="shared" si="0"/>
        <v>BP Gas Marketing Ltd</v>
      </c>
      <c r="N25" s="80" t="str">
        <f t="shared" si="1"/>
        <v>11XBPGAS-------E</v>
      </c>
    </row>
    <row r="26" spans="1:14" x14ac:dyDescent="0.2">
      <c r="D26" s="142" t="s">
        <v>153</v>
      </c>
      <c r="E26" s="143" t="s">
        <v>154</v>
      </c>
      <c r="G26" s="129" t="s">
        <v>32</v>
      </c>
      <c r="K26" s="9"/>
      <c r="M26" s="80" t="str">
        <f t="shared" si="0"/>
        <v>Castleton Commodities Merchant Europe Sàrl</v>
      </c>
      <c r="N26" s="80" t="str">
        <f t="shared" si="1"/>
        <v>12X-0000001844-P</v>
      </c>
    </row>
    <row r="27" spans="1:14" x14ac:dyDescent="0.2">
      <c r="D27" s="142" t="s">
        <v>401</v>
      </c>
      <c r="E27" s="143" t="s">
        <v>402</v>
      </c>
      <c r="G27" s="129" t="s">
        <v>33</v>
      </c>
      <c r="K27" s="9"/>
      <c r="M27" s="80" t="str">
        <f t="shared" si="0"/>
        <v>Centrex Italia S.p.A.</v>
      </c>
      <c r="N27" s="80" t="str">
        <f t="shared" si="1"/>
        <v>25X-CENTREXITALB</v>
      </c>
    </row>
    <row r="28" spans="1:14" x14ac:dyDescent="0.2">
      <c r="D28" s="142" t="s">
        <v>458</v>
      </c>
      <c r="E28" s="143" t="s">
        <v>182</v>
      </c>
      <c r="G28" s="129" t="s">
        <v>34</v>
      </c>
      <c r="K28" s="9"/>
      <c r="M28" s="80" t="str">
        <f t="shared" si="0"/>
        <v>Centrica Energy Trading A/S</v>
      </c>
      <c r="N28" s="80" t="str">
        <f t="shared" si="1"/>
        <v>11XNEAS--------Q</v>
      </c>
    </row>
    <row r="29" spans="1:14" x14ac:dyDescent="0.2">
      <c r="D29" s="142" t="s">
        <v>214</v>
      </c>
      <c r="E29" s="143" t="s">
        <v>215</v>
      </c>
      <c r="G29" s="129" t="s">
        <v>35</v>
      </c>
      <c r="K29" s="9"/>
      <c r="M29" s="80" t="str">
        <f t="shared" si="0"/>
        <v>CEZ, a. s.</v>
      </c>
      <c r="N29" s="80" t="str">
        <f t="shared" si="1"/>
        <v>11XCEZ-CZ------1</v>
      </c>
    </row>
    <row r="30" spans="1:14" x14ac:dyDescent="0.2">
      <c r="D30" s="142" t="s">
        <v>216</v>
      </c>
      <c r="E30" s="143" t="s">
        <v>217</v>
      </c>
      <c r="G30" s="129" t="s">
        <v>36</v>
      </c>
      <c r="K30" s="9"/>
      <c r="M30" s="80" t="str">
        <f t="shared" si="0"/>
        <v>CITIGROUP GLOBAL MARKETS LIMITED</v>
      </c>
      <c r="N30" s="80" t="str">
        <f t="shared" si="1"/>
        <v>11XCITIGLOBMKT-Z</v>
      </c>
    </row>
    <row r="31" spans="1:14" x14ac:dyDescent="0.2">
      <c r="D31" s="142" t="s">
        <v>218</v>
      </c>
      <c r="E31" s="143" t="s">
        <v>219</v>
      </c>
      <c r="G31" s="129" t="s">
        <v>37</v>
      </c>
      <c r="K31" s="10"/>
      <c r="M31" s="80" t="str">
        <f t="shared" si="0"/>
        <v>Consorzio Toscana Energia S.p.A.</v>
      </c>
      <c r="N31" s="80" t="str">
        <f t="shared" si="1"/>
        <v>26X00000001591-E</v>
      </c>
    </row>
    <row r="32" spans="1:14" x14ac:dyDescent="0.2">
      <c r="D32" s="142" t="s">
        <v>103</v>
      </c>
      <c r="E32" s="143" t="s">
        <v>155</v>
      </c>
      <c r="G32" s="129" t="s">
        <v>38</v>
      </c>
      <c r="K32" s="9"/>
      <c r="M32" s="80" t="str">
        <f t="shared" si="0"/>
        <v>Danske Commodities A/S</v>
      </c>
      <c r="N32" s="80" t="str">
        <f t="shared" si="1"/>
        <v>11XDANSKECOM---P</v>
      </c>
    </row>
    <row r="33" spans="4:14" x14ac:dyDescent="0.2">
      <c r="D33" s="142" t="s">
        <v>459</v>
      </c>
      <c r="E33" s="145" t="s">
        <v>460</v>
      </c>
      <c r="G33" s="129" t="s">
        <v>39</v>
      </c>
      <c r="K33" s="15"/>
      <c r="M33" s="80" t="str">
        <f t="shared" si="0"/>
        <v>Doppler Gas GmbH</v>
      </c>
      <c r="N33" s="80" t="str">
        <f t="shared" si="1"/>
        <v>AT902229</v>
      </c>
    </row>
    <row r="34" spans="4:14" x14ac:dyDescent="0.2">
      <c r="D34" s="142" t="s">
        <v>403</v>
      </c>
      <c r="E34" s="143" t="s">
        <v>404</v>
      </c>
      <c r="G34" s="129"/>
      <c r="K34" s="10"/>
      <c r="M34" s="80" t="str">
        <f t="shared" si="0"/>
        <v>Duferco Energia S.P.A.</v>
      </c>
      <c r="N34" s="80" t="str">
        <f t="shared" si="1"/>
        <v>26X00000009701-T</v>
      </c>
    </row>
    <row r="35" spans="4:14" x14ac:dyDescent="0.2">
      <c r="D35" s="142" t="s">
        <v>405</v>
      </c>
      <c r="E35" s="143" t="s">
        <v>156</v>
      </c>
      <c r="G35" s="129"/>
      <c r="K35" s="10"/>
      <c r="M35" s="80" t="str">
        <f t="shared" si="0"/>
        <v>DXT Commodities SA</v>
      </c>
      <c r="N35" s="80" t="str">
        <f t="shared" si="1"/>
        <v>12X-0000001848-D</v>
      </c>
    </row>
    <row r="36" spans="4:14" x14ac:dyDescent="0.2">
      <c r="D36" s="142" t="s">
        <v>220</v>
      </c>
      <c r="E36" s="143" t="s">
        <v>221</v>
      </c>
      <c r="G36" s="129"/>
      <c r="K36" s="10"/>
      <c r="M36" s="80" t="str">
        <f t="shared" si="0"/>
        <v>E WIE EINFACH GmbH</v>
      </c>
      <c r="N36" s="80" t="str">
        <f t="shared" si="1"/>
        <v>11XEON-080000--U</v>
      </c>
    </row>
    <row r="37" spans="4:14" x14ac:dyDescent="0.2">
      <c r="D37" s="142" t="s">
        <v>494</v>
      </c>
      <c r="E37" s="143" t="s">
        <v>495</v>
      </c>
      <c r="G37" s="129"/>
      <c r="K37" s="10"/>
      <c r="M37" s="80" t="str">
        <f t="shared" si="0"/>
        <v>E.ON Energiamegoldások Kft.</v>
      </c>
      <c r="N37" s="80" t="str">
        <f t="shared" si="1"/>
        <v>39XEON-ENMEGOLDC</v>
      </c>
    </row>
    <row r="38" spans="4:14" x14ac:dyDescent="0.2">
      <c r="D38" s="142" t="s">
        <v>222</v>
      </c>
      <c r="E38" s="145" t="s">
        <v>223</v>
      </c>
      <c r="G38" s="129"/>
      <c r="K38" s="10"/>
      <c r="M38" s="80" t="str">
        <f t="shared" si="0"/>
        <v>easy green energy GmbH &amp; Co KG</v>
      </c>
      <c r="N38" s="80" t="str">
        <f t="shared" si="1"/>
        <v>AT900599</v>
      </c>
    </row>
    <row r="39" spans="4:14" x14ac:dyDescent="0.2">
      <c r="D39" s="142" t="s">
        <v>157</v>
      </c>
      <c r="E39" s="143" t="s">
        <v>158</v>
      </c>
      <c r="G39" s="129"/>
      <c r="K39" s="10"/>
      <c r="M39" s="80" t="str">
        <f t="shared" si="0"/>
        <v>EDF Trading Limited</v>
      </c>
      <c r="N39" s="80" t="str">
        <f t="shared" si="1"/>
        <v>11XEDFTRADING--G</v>
      </c>
    </row>
    <row r="40" spans="4:14" x14ac:dyDescent="0.2">
      <c r="D40" s="142" t="s">
        <v>461</v>
      </c>
      <c r="E40" s="143" t="s">
        <v>462</v>
      </c>
      <c r="G40" s="129"/>
      <c r="K40" s="10"/>
      <c r="M40" s="80" t="str">
        <f t="shared" si="0"/>
        <v>EDF Trading Markets (Ireland) Limited</v>
      </c>
      <c r="N40" s="80" t="str">
        <f t="shared" si="1"/>
        <v>47X0000000002633</v>
      </c>
    </row>
    <row r="41" spans="4:14" x14ac:dyDescent="0.2">
      <c r="D41" s="142" t="s">
        <v>224</v>
      </c>
      <c r="E41" s="143" t="s">
        <v>225</v>
      </c>
      <c r="K41" s="10"/>
      <c r="M41" s="80" t="str">
        <f t="shared" si="0"/>
        <v>Edison S.p.A.</v>
      </c>
      <c r="N41" s="80" t="str">
        <f t="shared" si="1"/>
        <v>26X00000003791-T</v>
      </c>
    </row>
    <row r="42" spans="4:14" x14ac:dyDescent="0.2">
      <c r="D42" s="142" t="s">
        <v>226</v>
      </c>
      <c r="E42" s="145" t="s">
        <v>227</v>
      </c>
      <c r="K42" s="10"/>
      <c r="M42" s="80" t="str">
        <f t="shared" si="0"/>
        <v>EHA Austria Energie-Handelsgesellschaft mbH</v>
      </c>
      <c r="N42" s="80" t="str">
        <f t="shared" si="1"/>
        <v>AT900769</v>
      </c>
    </row>
    <row r="43" spans="4:14" x14ac:dyDescent="0.2">
      <c r="D43" s="142" t="s">
        <v>228</v>
      </c>
      <c r="E43" s="143" t="s">
        <v>229</v>
      </c>
      <c r="K43" s="10"/>
      <c r="M43" s="80" t="str">
        <f t="shared" ref="M43:M96" si="2">IF($D43="","",IF($E$7="Firmenname",D43,E43))</f>
        <v>EHA Energie-Handels-Gesellschaft mbH &amp; Co. KG</v>
      </c>
      <c r="N43" s="80" t="str">
        <f t="shared" ref="N43:N96" si="3">IF($D43="","",IF($E$7="Firmenname",E43,D43))</f>
        <v>11XEHA---------R</v>
      </c>
    </row>
    <row r="44" spans="4:14" x14ac:dyDescent="0.2">
      <c r="D44" s="142" t="s">
        <v>230</v>
      </c>
      <c r="E44" s="143" t="s">
        <v>231</v>
      </c>
      <c r="K44" s="10"/>
      <c r="M44" s="80" t="str">
        <f t="shared" si="2"/>
        <v>Electrade S.p.A.</v>
      </c>
      <c r="N44" s="80" t="str">
        <f t="shared" si="3"/>
        <v>28XELECTRADE---R</v>
      </c>
    </row>
    <row r="45" spans="4:14" x14ac:dyDescent="0.2">
      <c r="D45" s="142" t="s">
        <v>463</v>
      </c>
      <c r="E45" s="143" t="s">
        <v>267</v>
      </c>
      <c r="K45" s="10"/>
      <c r="M45" s="80" t="str">
        <f t="shared" si="2"/>
        <v>Elektrizitätswerke Reutte AG</v>
      </c>
      <c r="N45" s="80" t="str">
        <f t="shared" si="3"/>
        <v>25X-EVAERDGASVEL</v>
      </c>
    </row>
    <row r="46" spans="4:14" x14ac:dyDescent="0.2">
      <c r="D46" s="142" t="s">
        <v>496</v>
      </c>
      <c r="E46" s="143" t="s">
        <v>497</v>
      </c>
      <c r="K46" s="10"/>
      <c r="M46" s="80" t="str">
        <f t="shared" si="2"/>
        <v>EMEX Trade GmbH</v>
      </c>
      <c r="N46" s="80" t="str">
        <f t="shared" si="3"/>
        <v>25X-EMEXTRADEGMC</v>
      </c>
    </row>
    <row r="47" spans="4:14" x14ac:dyDescent="0.2">
      <c r="D47" s="142" t="s">
        <v>159</v>
      </c>
      <c r="E47" s="143" t="s">
        <v>160</v>
      </c>
      <c r="K47" s="10"/>
      <c r="M47" s="80" t="str">
        <f t="shared" si="2"/>
        <v>EnBW Energie Baden-Württemberg AG</v>
      </c>
      <c r="N47" s="80" t="str">
        <f t="shared" si="3"/>
        <v>11XENBW-H------P</v>
      </c>
    </row>
    <row r="48" spans="4:14" x14ac:dyDescent="0.2">
      <c r="D48" s="142" t="s">
        <v>232</v>
      </c>
      <c r="E48" s="143" t="s">
        <v>233</v>
      </c>
      <c r="K48" s="10"/>
      <c r="M48" s="80" t="str">
        <f t="shared" si="2"/>
        <v>Enel Trade S.p.A.</v>
      </c>
      <c r="N48" s="80" t="str">
        <f t="shared" si="3"/>
        <v>11XENEL-H------S</v>
      </c>
    </row>
    <row r="49" spans="4:14" x14ac:dyDescent="0.2">
      <c r="D49" s="142" t="s">
        <v>406</v>
      </c>
      <c r="E49" s="143" t="s">
        <v>407</v>
      </c>
      <c r="K49" s="10"/>
      <c r="M49" s="80" t="str">
        <f t="shared" si="2"/>
        <v>Energi Danmark A/S</v>
      </c>
      <c r="N49" s="80" t="str">
        <f t="shared" si="3"/>
        <v>11XDISAM-------V</v>
      </c>
    </row>
    <row r="50" spans="4:14" x14ac:dyDescent="0.2">
      <c r="D50" s="142" t="s">
        <v>498</v>
      </c>
      <c r="E50" s="143" t="s">
        <v>161</v>
      </c>
      <c r="K50" s="10"/>
      <c r="M50" s="80" t="str">
        <f t="shared" si="2"/>
        <v>Energie AG Oberösterreich Vertrieb GmbH</v>
      </c>
      <c r="N50" s="80" t="str">
        <f t="shared" si="3"/>
        <v>25X-OGAS-WRMEGMR</v>
      </c>
    </row>
    <row r="51" spans="4:14" x14ac:dyDescent="0.2">
      <c r="D51" s="142" t="s">
        <v>499</v>
      </c>
      <c r="E51" s="145" t="s">
        <v>234</v>
      </c>
      <c r="K51" s="10"/>
      <c r="M51" s="80" t="str">
        <f t="shared" si="2"/>
        <v>Energie AG Oberösterreich Vertrieb GmbH (sigi)</v>
      </c>
      <c r="N51" s="80" t="str">
        <f t="shared" si="3"/>
        <v>AT901179</v>
      </c>
    </row>
    <row r="52" spans="4:14" x14ac:dyDescent="0.2">
      <c r="D52" s="142" t="s">
        <v>104</v>
      </c>
      <c r="E52" s="143" t="s">
        <v>162</v>
      </c>
      <c r="K52" s="10"/>
      <c r="M52" s="80" t="str">
        <f t="shared" si="2"/>
        <v>Energie AG Oberösterreich Trading GmbH</v>
      </c>
      <c r="N52" s="80" t="str">
        <f t="shared" si="3"/>
        <v>14XENERGIEAG-BGS</v>
      </c>
    </row>
    <row r="53" spans="4:14" x14ac:dyDescent="0.2">
      <c r="D53" s="142" t="s">
        <v>105</v>
      </c>
      <c r="E53" s="143" t="s">
        <v>163</v>
      </c>
      <c r="K53" s="10"/>
      <c r="M53" s="80" t="str">
        <f t="shared" si="2"/>
        <v>Energie Burgenland Vertrieb GmbH &amp; Co KG</v>
      </c>
      <c r="N53" s="80" t="str">
        <f t="shared" si="3"/>
        <v>25X-ENERGIEBURGC</v>
      </c>
    </row>
    <row r="54" spans="4:14" x14ac:dyDescent="0.2">
      <c r="D54" s="142" t="s">
        <v>235</v>
      </c>
      <c r="E54" s="143" t="s">
        <v>236</v>
      </c>
      <c r="K54" s="10"/>
      <c r="M54" s="80" t="str">
        <f t="shared" si="2"/>
        <v>Energie Direct Mineralölhandelsges.m.b.H.</v>
      </c>
      <c r="N54" s="80" t="str">
        <f t="shared" si="3"/>
        <v>25X-ENERGIEDIREH</v>
      </c>
    </row>
    <row r="55" spans="4:14" x14ac:dyDescent="0.2">
      <c r="D55" s="142" t="s">
        <v>237</v>
      </c>
      <c r="E55" s="143" t="s">
        <v>238</v>
      </c>
      <c r="K55" s="10"/>
      <c r="M55" s="80" t="str">
        <f t="shared" si="2"/>
        <v>Energie Graz GmbH &amp; Co. KG</v>
      </c>
      <c r="N55" s="80" t="str">
        <f t="shared" si="3"/>
        <v>14XGRAZER-STW-LN</v>
      </c>
    </row>
    <row r="56" spans="4:14" x14ac:dyDescent="0.2">
      <c r="D56" s="142" t="s">
        <v>239</v>
      </c>
      <c r="E56" s="143" t="s">
        <v>240</v>
      </c>
      <c r="K56" s="10"/>
      <c r="M56" s="80" t="str">
        <f t="shared" si="2"/>
        <v>Energie Klagenfurt GmbH</v>
      </c>
      <c r="N56" s="80" t="str">
        <f t="shared" si="3"/>
        <v>14XEKG-LIE00000Y</v>
      </c>
    </row>
    <row r="57" spans="4:14" x14ac:dyDescent="0.2">
      <c r="D57" s="142" t="s">
        <v>241</v>
      </c>
      <c r="E57" s="143" t="s">
        <v>242</v>
      </c>
      <c r="K57" s="10"/>
      <c r="M57" s="80" t="str">
        <f t="shared" si="2"/>
        <v>ENERGIE RIED GmbH</v>
      </c>
      <c r="N57" s="80" t="str">
        <f t="shared" si="3"/>
        <v>14XE-RIED-TRA00J</v>
      </c>
    </row>
    <row r="58" spans="4:14" x14ac:dyDescent="0.2">
      <c r="D58" s="142" t="s">
        <v>106</v>
      </c>
      <c r="E58" s="143" t="s">
        <v>164</v>
      </c>
      <c r="K58" s="10"/>
      <c r="M58" s="80" t="str">
        <f t="shared" si="2"/>
        <v>Energie Steiermark Business GmbH</v>
      </c>
      <c r="N58" s="80" t="str">
        <f t="shared" si="3"/>
        <v>13XSTEWEAG-STEGH</v>
      </c>
    </row>
    <row r="59" spans="4:14" x14ac:dyDescent="0.2">
      <c r="D59" s="142" t="s">
        <v>243</v>
      </c>
      <c r="E59" s="145" t="s">
        <v>244</v>
      </c>
      <c r="K59" s="10"/>
      <c r="M59" s="80" t="str">
        <f t="shared" si="2"/>
        <v>Energie Steiermark Kunden GmbH</v>
      </c>
      <c r="N59" s="80" t="str">
        <f t="shared" si="3"/>
        <v>AT900119</v>
      </c>
    </row>
    <row r="60" spans="4:14" x14ac:dyDescent="0.2">
      <c r="D60" s="142" t="s">
        <v>245</v>
      </c>
      <c r="E60" s="145" t="s">
        <v>246</v>
      </c>
      <c r="K60" s="10"/>
      <c r="M60" s="80" t="str">
        <f t="shared" si="2"/>
        <v>Energie Steiermark Natur GmbH</v>
      </c>
      <c r="N60" s="80" t="str">
        <f t="shared" si="3"/>
        <v>AT901889</v>
      </c>
    </row>
    <row r="61" spans="4:14" x14ac:dyDescent="0.2">
      <c r="D61" s="142" t="s">
        <v>247</v>
      </c>
      <c r="E61" s="143" t="s">
        <v>248</v>
      </c>
      <c r="K61" s="10"/>
      <c r="M61" s="80" t="str">
        <f t="shared" si="2"/>
        <v>ENERGIEALLIANZ Austria GmbH</v>
      </c>
      <c r="N61" s="80" t="str">
        <f t="shared" si="3"/>
        <v>14XEAA-BILANZ00K</v>
      </c>
    </row>
    <row r="62" spans="4:14" x14ac:dyDescent="0.2">
      <c r="D62" s="142" t="s">
        <v>249</v>
      </c>
      <c r="E62" s="143" t="s">
        <v>250</v>
      </c>
      <c r="K62" s="10"/>
      <c r="M62" s="80" t="str">
        <f t="shared" si="2"/>
        <v>Energy Services Handels- und Dienstleistungs GmbH</v>
      </c>
      <c r="N62" s="80" t="str">
        <f t="shared" si="3"/>
        <v>14XENERGY-L00006</v>
      </c>
    </row>
    <row r="63" spans="4:14" x14ac:dyDescent="0.2">
      <c r="D63" s="142" t="s">
        <v>408</v>
      </c>
      <c r="E63" s="143" t="s">
        <v>409</v>
      </c>
      <c r="K63" s="10"/>
      <c r="M63" s="80" t="str">
        <f t="shared" si="2"/>
        <v>ENET Energy SA</v>
      </c>
      <c r="N63" s="80" t="str">
        <f t="shared" si="3"/>
        <v>21X000000001135I</v>
      </c>
    </row>
    <row r="64" spans="4:14" x14ac:dyDescent="0.2">
      <c r="D64" s="142" t="s">
        <v>410</v>
      </c>
      <c r="E64" s="143" t="s">
        <v>280</v>
      </c>
      <c r="K64" s="10"/>
      <c r="M64" s="80" t="str">
        <f t="shared" si="2"/>
        <v>ENGIE Energie GmbH</v>
      </c>
      <c r="N64" s="80" t="str">
        <f t="shared" si="3"/>
        <v>25X-GDFSUEZGASV2</v>
      </c>
    </row>
    <row r="65" spans="4:14" x14ac:dyDescent="0.2">
      <c r="D65" s="142" t="s">
        <v>251</v>
      </c>
      <c r="E65" s="143" t="s">
        <v>252</v>
      </c>
      <c r="K65" s="10"/>
      <c r="M65" s="80" t="str">
        <f t="shared" si="2"/>
        <v>Engie Global Markets</v>
      </c>
      <c r="N65" s="80" t="str">
        <f t="shared" si="3"/>
        <v>17X100A100R0128W</v>
      </c>
    </row>
    <row r="66" spans="4:14" x14ac:dyDescent="0.2">
      <c r="D66" s="142" t="s">
        <v>253</v>
      </c>
      <c r="E66" s="143" t="s">
        <v>254</v>
      </c>
      <c r="K66" s="10"/>
      <c r="M66" s="80" t="str">
        <f t="shared" si="2"/>
        <v>ENGIE SA</v>
      </c>
      <c r="N66" s="80" t="str">
        <f t="shared" si="3"/>
        <v>23X-GDFS----B3GA</v>
      </c>
    </row>
    <row r="67" spans="4:14" x14ac:dyDescent="0.2">
      <c r="D67" s="142" t="s">
        <v>255</v>
      </c>
      <c r="E67" s="143" t="s">
        <v>256</v>
      </c>
      <c r="K67" s="10"/>
      <c r="M67" s="80" t="str">
        <f t="shared" si="2"/>
        <v>Eni SpA</v>
      </c>
      <c r="N67" s="80" t="str">
        <f t="shared" si="3"/>
        <v>17X100A100R03017</v>
      </c>
    </row>
    <row r="68" spans="4:14" x14ac:dyDescent="0.2">
      <c r="D68" s="142" t="s">
        <v>165</v>
      </c>
      <c r="E68" s="143" t="s">
        <v>166</v>
      </c>
      <c r="K68" s="10"/>
      <c r="M68" s="80" t="str">
        <f t="shared" si="2"/>
        <v>Enoi S.p.A.</v>
      </c>
      <c r="N68" s="80" t="str">
        <f t="shared" si="3"/>
        <v>23XENERGIANOI--5</v>
      </c>
    </row>
    <row r="69" spans="4:14" x14ac:dyDescent="0.2">
      <c r="D69" s="142" t="s">
        <v>411</v>
      </c>
      <c r="E69" s="143" t="s">
        <v>412</v>
      </c>
      <c r="K69" s="10"/>
      <c r="M69" s="80" t="str">
        <f t="shared" si="2"/>
        <v>ENSTROGA GmbH</v>
      </c>
      <c r="N69" s="80" t="str">
        <f t="shared" si="3"/>
        <v>14XENSTROGA----X</v>
      </c>
    </row>
    <row r="70" spans="4:14" x14ac:dyDescent="0.2">
      <c r="D70" s="142" t="s">
        <v>257</v>
      </c>
      <c r="E70" s="143" t="s">
        <v>258</v>
      </c>
      <c r="K70" s="10"/>
      <c r="M70" s="80" t="str">
        <f t="shared" si="2"/>
        <v>envitra Energiehandel Ges.m.b.H.</v>
      </c>
      <c r="N70" s="80" t="str">
        <f t="shared" si="3"/>
        <v>25X-ENVITRAENERW</v>
      </c>
    </row>
    <row r="71" spans="4:14" x14ac:dyDescent="0.2">
      <c r="D71" s="142" t="s">
        <v>259</v>
      </c>
      <c r="E71" s="143" t="s">
        <v>260</v>
      </c>
      <c r="K71" s="10"/>
      <c r="M71" s="80" t="str">
        <f t="shared" si="2"/>
        <v>EP Commodities, a.s.</v>
      </c>
      <c r="N71" s="80" t="str">
        <f t="shared" si="3"/>
        <v>27X-EP-COMMO---N</v>
      </c>
    </row>
    <row r="72" spans="4:14" x14ac:dyDescent="0.2">
      <c r="D72" s="142" t="s">
        <v>413</v>
      </c>
      <c r="E72" s="143" t="s">
        <v>193</v>
      </c>
      <c r="K72" s="10"/>
      <c r="M72" s="80" t="str">
        <f t="shared" si="2"/>
        <v>Equinor ASA</v>
      </c>
      <c r="N72" s="80" t="str">
        <f t="shared" si="3"/>
        <v>21X000000001026N</v>
      </c>
    </row>
    <row r="73" spans="4:14" x14ac:dyDescent="0.2">
      <c r="D73" s="142" t="s">
        <v>261</v>
      </c>
      <c r="E73" s="143" t="s">
        <v>262</v>
      </c>
      <c r="K73" s="10"/>
      <c r="M73" s="80" t="str">
        <f t="shared" si="2"/>
        <v>Erdgas Import Salzburg GmbH</v>
      </c>
      <c r="N73" s="80" t="str">
        <f t="shared" si="3"/>
        <v>25X-ERDGASIMPORK</v>
      </c>
    </row>
    <row r="74" spans="4:14" x14ac:dyDescent="0.2">
      <c r="D74" s="142" t="s">
        <v>500</v>
      </c>
      <c r="E74" s="143" t="s">
        <v>501</v>
      </c>
      <c r="K74" s="10"/>
      <c r="M74" s="80" t="str">
        <f t="shared" si="2"/>
        <v>ERU Europe GmbH</v>
      </c>
      <c r="N74" s="80" t="str">
        <f t="shared" si="3"/>
        <v>25X-ERUEUROPEGM1</v>
      </c>
    </row>
    <row r="75" spans="4:14" x14ac:dyDescent="0.2">
      <c r="D75" s="142" t="s">
        <v>502</v>
      </c>
      <c r="E75" s="143" t="s">
        <v>503</v>
      </c>
      <c r="M75" s="80" t="str">
        <f t="shared" si="2"/>
        <v>ES FOR IN SE</v>
      </c>
      <c r="N75" s="80" t="str">
        <f t="shared" si="3"/>
        <v>11XESFORIN-----H</v>
      </c>
    </row>
    <row r="76" spans="4:14" x14ac:dyDescent="0.2">
      <c r="D76" s="142" t="s">
        <v>414</v>
      </c>
      <c r="E76" s="143" t="s">
        <v>415</v>
      </c>
      <c r="K76" s="10"/>
      <c r="M76" s="80" t="str">
        <f t="shared" si="2"/>
        <v>ESTRA ENERGIE SRL</v>
      </c>
      <c r="N76" s="80" t="str">
        <f t="shared" si="3"/>
        <v>21X0000000013481</v>
      </c>
    </row>
    <row r="77" spans="4:14" x14ac:dyDescent="0.2">
      <c r="D77" s="142" t="s">
        <v>263</v>
      </c>
      <c r="E77" s="143" t="s">
        <v>264</v>
      </c>
      <c r="K77" s="9"/>
      <c r="M77" s="80" t="str">
        <f t="shared" si="2"/>
        <v>Europe Energy S.p.A.</v>
      </c>
      <c r="N77" s="80" t="str">
        <f t="shared" si="3"/>
        <v>26X00000003181-Q</v>
      </c>
    </row>
    <row r="78" spans="4:14" x14ac:dyDescent="0.2">
      <c r="D78" s="142" t="s">
        <v>464</v>
      </c>
      <c r="E78" s="143" t="s">
        <v>465</v>
      </c>
      <c r="K78" s="10"/>
      <c r="M78" s="80" t="str">
        <f t="shared" si="2"/>
        <v>European Energy Pooling BVBA</v>
      </c>
      <c r="N78" s="80" t="str">
        <f t="shared" si="3"/>
        <v>21X0000000010873</v>
      </c>
    </row>
    <row r="79" spans="4:14" x14ac:dyDescent="0.2">
      <c r="D79" s="142" t="s">
        <v>265</v>
      </c>
      <c r="E79" s="143" t="s">
        <v>266</v>
      </c>
      <c r="K79" s="10"/>
      <c r="M79" s="80" t="str">
        <f t="shared" si="2"/>
        <v>eustream a.s.</v>
      </c>
      <c r="N79" s="80" t="str">
        <f t="shared" si="3"/>
        <v>21X-SK-A-A0A0A-N</v>
      </c>
    </row>
    <row r="80" spans="4:14" x14ac:dyDescent="0.2">
      <c r="D80" s="142" t="s">
        <v>107</v>
      </c>
      <c r="E80" s="143" t="s">
        <v>167</v>
      </c>
      <c r="K80" s="10"/>
      <c r="M80" s="80" t="str">
        <f t="shared" si="2"/>
        <v>EVN AG</v>
      </c>
      <c r="N80" s="80" t="str">
        <f t="shared" si="3"/>
        <v>14XEVN-AG0000001</v>
      </c>
    </row>
    <row r="81" spans="4:14" x14ac:dyDescent="0.2">
      <c r="D81" s="142" t="s">
        <v>108</v>
      </c>
      <c r="E81" s="143" t="s">
        <v>168</v>
      </c>
      <c r="M81" s="80" t="str">
        <f t="shared" si="2"/>
        <v>EVN Energievertrieb GmbH &amp; Co KG</v>
      </c>
      <c r="N81" s="80" t="str">
        <f t="shared" si="3"/>
        <v>14XEVN-V0000000E</v>
      </c>
    </row>
    <row r="82" spans="4:14" x14ac:dyDescent="0.2">
      <c r="D82" s="142" t="s">
        <v>268</v>
      </c>
      <c r="E82" s="143" t="s">
        <v>269</v>
      </c>
      <c r="K82" s="10"/>
      <c r="M82" s="80" t="str">
        <f t="shared" si="2"/>
        <v>eww ag</v>
      </c>
      <c r="N82" s="80" t="str">
        <f t="shared" si="3"/>
        <v>25X-ELEKTRIZITTO</v>
      </c>
    </row>
    <row r="83" spans="4:14" x14ac:dyDescent="0.2">
      <c r="D83" s="142" t="s">
        <v>466</v>
      </c>
      <c r="E83" s="143" t="s">
        <v>504</v>
      </c>
      <c r="K83" s="10"/>
      <c r="M83" s="80" t="str">
        <f t="shared" si="2"/>
        <v>Ezpada AG</v>
      </c>
      <c r="N83" s="80" t="str">
        <f t="shared" si="3"/>
        <v>11XEZPADA------P</v>
      </c>
    </row>
    <row r="84" spans="4:14" x14ac:dyDescent="0.2">
      <c r="D84" s="142" t="s">
        <v>505</v>
      </c>
      <c r="E84" s="145" t="s">
        <v>506</v>
      </c>
      <c r="K84" s="10"/>
      <c r="M84" s="80" t="str">
        <f t="shared" si="2"/>
        <v>First Energy AG</v>
      </c>
      <c r="N84" s="80" t="str">
        <f t="shared" si="3"/>
        <v>AT902289</v>
      </c>
    </row>
    <row r="85" spans="4:14" x14ac:dyDescent="0.2">
      <c r="D85" s="142" t="s">
        <v>467</v>
      </c>
      <c r="E85" s="143" t="s">
        <v>468</v>
      </c>
      <c r="K85" s="10"/>
      <c r="M85" s="80" t="str">
        <f t="shared" si="2"/>
        <v>Freepoint Commodities B.V.</v>
      </c>
      <c r="N85" s="80" t="str">
        <f t="shared" si="3"/>
        <v>49X000000000036L</v>
      </c>
    </row>
    <row r="86" spans="4:14" x14ac:dyDescent="0.2">
      <c r="D86" s="142" t="s">
        <v>416</v>
      </c>
      <c r="E86" s="145" t="s">
        <v>417</v>
      </c>
      <c r="K86" s="10"/>
      <c r="M86" s="80" t="str">
        <f t="shared" si="2"/>
        <v>Fulminant Energie GmbH</v>
      </c>
      <c r="N86" s="80" t="str">
        <f t="shared" si="3"/>
        <v>AT902199</v>
      </c>
    </row>
    <row r="87" spans="4:14" x14ac:dyDescent="0.2">
      <c r="D87" s="142" t="s">
        <v>270</v>
      </c>
      <c r="E87" s="143" t="s">
        <v>271</v>
      </c>
      <c r="K87" s="10"/>
      <c r="M87" s="80" t="str">
        <f t="shared" si="2"/>
        <v>GAS CONNECT AUSTRIA GmbH</v>
      </c>
      <c r="N87" s="80" t="str">
        <f t="shared" si="3"/>
        <v>21X-AT-B-A0A0A-K</v>
      </c>
    </row>
    <row r="88" spans="4:14" x14ac:dyDescent="0.2">
      <c r="D88" s="142" t="s">
        <v>418</v>
      </c>
      <c r="E88" s="143" t="s">
        <v>419</v>
      </c>
      <c r="K88" s="10"/>
      <c r="M88" s="80" t="str">
        <f t="shared" si="2"/>
        <v>Gas Natural Europe S.A.S.</v>
      </c>
      <c r="N88" s="80" t="str">
        <f t="shared" si="3"/>
        <v>21X000000001074C</v>
      </c>
    </row>
    <row r="89" spans="4:14" x14ac:dyDescent="0.2">
      <c r="D89" s="142" t="s">
        <v>272</v>
      </c>
      <c r="E89" s="143" t="s">
        <v>273</v>
      </c>
      <c r="K89" s="10"/>
      <c r="M89" s="80" t="str">
        <f t="shared" si="2"/>
        <v>GasVersorgung Süddeutschland GmbH</v>
      </c>
      <c r="N89" s="80" t="str">
        <f t="shared" si="3"/>
        <v>21X000000001114Q</v>
      </c>
    </row>
    <row r="90" spans="4:14" x14ac:dyDescent="0.2">
      <c r="D90" s="142" t="s">
        <v>274</v>
      </c>
      <c r="E90" s="143" t="s">
        <v>275</v>
      </c>
      <c r="K90" s="10"/>
      <c r="M90" s="80" t="str">
        <f t="shared" si="2"/>
        <v>Gasversorgung Veitsch</v>
      </c>
      <c r="N90" s="80" t="str">
        <f t="shared" si="3"/>
        <v>14X----0000031-D</v>
      </c>
    </row>
    <row r="91" spans="4:14" x14ac:dyDescent="0.2">
      <c r="D91" s="142" t="s">
        <v>276</v>
      </c>
      <c r="E91" s="143" t="s">
        <v>277</v>
      </c>
      <c r="K91" s="10"/>
      <c r="M91" s="80" t="str">
        <f t="shared" si="2"/>
        <v>Gazprom Austria GmbH</v>
      </c>
      <c r="N91" s="80" t="str">
        <f t="shared" si="3"/>
        <v>25X-GWHGASHANDEY</v>
      </c>
    </row>
    <row r="92" spans="4:14" x14ac:dyDescent="0.2">
      <c r="D92" s="142" t="s">
        <v>109</v>
      </c>
      <c r="E92" s="143" t="s">
        <v>169</v>
      </c>
      <c r="K92" s="10"/>
      <c r="M92" s="80" t="str">
        <f t="shared" si="2"/>
        <v>Gazprom Export LLC</v>
      </c>
      <c r="N92" s="80" t="str">
        <f t="shared" si="3"/>
        <v>21X000000001103V</v>
      </c>
    </row>
    <row r="93" spans="4:14" x14ac:dyDescent="0.2">
      <c r="D93" s="142" t="s">
        <v>420</v>
      </c>
      <c r="E93" s="143" t="s">
        <v>421</v>
      </c>
      <c r="M93" s="80" t="str">
        <f t="shared" si="2"/>
        <v>Gazprom Italia</v>
      </c>
      <c r="N93" s="80" t="str">
        <f t="shared" si="3"/>
        <v>25X-PROMGASSPA-W</v>
      </c>
    </row>
    <row r="94" spans="4:14" x14ac:dyDescent="0.2">
      <c r="D94" s="142" t="s">
        <v>278</v>
      </c>
      <c r="E94" s="143" t="s">
        <v>279</v>
      </c>
      <c r="M94" s="80" t="str">
        <f t="shared" si="2"/>
        <v>Gazprom Marketing &amp; Trading Limited</v>
      </c>
      <c r="N94" s="80" t="str">
        <f t="shared" si="3"/>
        <v>11XGAZPROM-MT--Y</v>
      </c>
    </row>
    <row r="95" spans="4:14" x14ac:dyDescent="0.2">
      <c r="D95" s="142" t="s">
        <v>469</v>
      </c>
      <c r="E95" s="143" t="s">
        <v>470</v>
      </c>
      <c r="M95" s="80" t="str">
        <f t="shared" si="2"/>
        <v>Gazprom Marketing and Trading Switzerland AG</v>
      </c>
      <c r="N95" s="80" t="str">
        <f t="shared" si="3"/>
        <v>12X-0000002017-P</v>
      </c>
    </row>
    <row r="96" spans="4:14" x14ac:dyDescent="0.2">
      <c r="D96" s="142" t="s">
        <v>281</v>
      </c>
      <c r="E96" s="143" t="s">
        <v>282</v>
      </c>
      <c r="M96" s="80" t="str">
        <f t="shared" si="2"/>
        <v>GEN-I Vienna GmbH</v>
      </c>
      <c r="N96" s="80" t="str">
        <f t="shared" si="3"/>
        <v>14XGENI--------T</v>
      </c>
    </row>
    <row r="97" spans="4:14" x14ac:dyDescent="0.2">
      <c r="D97" s="142" t="s">
        <v>283</v>
      </c>
      <c r="E97" s="143" t="s">
        <v>284</v>
      </c>
      <c r="M97" s="80" t="str">
        <f t="shared" ref="M97:M160" si="4">IF($D97="","",IF($E$7="Firmenname",D97,E97))</f>
        <v>GEN-I, trgovanje in prodaja elektricne energije, d.o.o.</v>
      </c>
      <c r="N97" s="80" t="str">
        <f t="shared" ref="N97:N160" si="5">IF($D97="","",IF($E$7="Firmenname",E97,D97))</f>
        <v>11XIGET--------D</v>
      </c>
    </row>
    <row r="98" spans="4:14" x14ac:dyDescent="0.2">
      <c r="D98" s="142" t="s">
        <v>285</v>
      </c>
      <c r="E98" s="143" t="s">
        <v>170</v>
      </c>
      <c r="M98" s="80" t="str">
        <f t="shared" si="4"/>
        <v>GEOPLIN d.o.o LJUBLJANA</v>
      </c>
      <c r="N98" s="80" t="str">
        <f t="shared" si="5"/>
        <v>28X0000000000128</v>
      </c>
    </row>
    <row r="99" spans="4:14" x14ac:dyDescent="0.2">
      <c r="D99" s="142" t="s">
        <v>507</v>
      </c>
      <c r="E99" s="143" t="s">
        <v>286</v>
      </c>
      <c r="M99" s="80" t="str">
        <f t="shared" si="4"/>
        <v>GETEC ENERGIE GmbH</v>
      </c>
      <c r="N99" s="80" t="str">
        <f t="shared" si="5"/>
        <v>11XGETEC-------5</v>
      </c>
    </row>
    <row r="100" spans="4:14" x14ac:dyDescent="0.2">
      <c r="D100" s="142" t="s">
        <v>287</v>
      </c>
      <c r="E100" s="143" t="s">
        <v>288</v>
      </c>
      <c r="M100" s="80" t="str">
        <f t="shared" si="4"/>
        <v>GHG Emissions Traders and Consultants Ltd</v>
      </c>
      <c r="N100" s="80" t="str">
        <f t="shared" si="5"/>
        <v>55XGHGEMITRACONQ</v>
      </c>
    </row>
    <row r="101" spans="4:14" x14ac:dyDescent="0.2">
      <c r="D101" s="142" t="s">
        <v>289</v>
      </c>
      <c r="E101" s="143" t="s">
        <v>290</v>
      </c>
      <c r="M101" s="80" t="str">
        <f t="shared" si="4"/>
        <v>Global NRG Zrt.</v>
      </c>
      <c r="N101" s="80" t="str">
        <f t="shared" si="5"/>
        <v>25X-GLOBALNRGZRV</v>
      </c>
    </row>
    <row r="102" spans="4:14" x14ac:dyDescent="0.2">
      <c r="D102" s="142" t="s">
        <v>291</v>
      </c>
      <c r="E102" s="143" t="s">
        <v>292</v>
      </c>
      <c r="M102" s="80" t="str">
        <f t="shared" si="4"/>
        <v>goldgas GmbH</v>
      </c>
      <c r="N102" s="80" t="str">
        <f t="shared" si="5"/>
        <v>21X000000001108L</v>
      </c>
    </row>
    <row r="103" spans="4:14" x14ac:dyDescent="0.2">
      <c r="D103" s="142" t="s">
        <v>293</v>
      </c>
      <c r="E103" s="143" t="s">
        <v>294</v>
      </c>
      <c r="M103" s="80" t="str">
        <f t="shared" si="4"/>
        <v>Greenhouse Power GmbH</v>
      </c>
      <c r="N103" s="80" t="str">
        <f t="shared" si="5"/>
        <v>25X-GREENHOUSEPY</v>
      </c>
    </row>
    <row r="104" spans="4:14" x14ac:dyDescent="0.2">
      <c r="D104" s="142" t="s">
        <v>295</v>
      </c>
      <c r="E104" s="143" t="s">
        <v>296</v>
      </c>
      <c r="M104" s="80" t="str">
        <f t="shared" si="4"/>
        <v>Grünwelt Energie GmbH</v>
      </c>
      <c r="N104" s="80" t="str">
        <f t="shared" si="5"/>
        <v>14XGRUENWELT---5</v>
      </c>
    </row>
    <row r="105" spans="4:14" x14ac:dyDescent="0.2">
      <c r="D105" s="142" t="s">
        <v>171</v>
      </c>
      <c r="E105" s="143" t="s">
        <v>172</v>
      </c>
      <c r="M105" s="80" t="str">
        <f t="shared" si="4"/>
        <v>Gunvor International B.V., Amsterdam, Geneva Branch</v>
      </c>
      <c r="N105" s="80" t="str">
        <f t="shared" si="5"/>
        <v>12X-0000001807-W</v>
      </c>
    </row>
    <row r="106" spans="4:14" x14ac:dyDescent="0.2">
      <c r="D106" s="144" t="s">
        <v>297</v>
      </c>
      <c r="E106" s="143" t="s">
        <v>298</v>
      </c>
      <c r="M106" s="80" t="str">
        <f t="shared" si="4"/>
        <v>Gutmann GmbH</v>
      </c>
      <c r="N106" s="80" t="str">
        <f t="shared" si="5"/>
        <v>14YGUTMANN-----Z</v>
      </c>
    </row>
    <row r="107" spans="4:14" x14ac:dyDescent="0.2">
      <c r="D107" s="142" t="s">
        <v>299</v>
      </c>
      <c r="E107" s="143" t="s">
        <v>300</v>
      </c>
      <c r="M107" s="80" t="str">
        <f t="shared" si="4"/>
        <v>Hera Trading S.r.l.</v>
      </c>
      <c r="N107" s="80" t="str">
        <f t="shared" si="5"/>
        <v>26X00000001201-S</v>
      </c>
    </row>
    <row r="108" spans="4:14" x14ac:dyDescent="0.2">
      <c r="D108" s="142" t="s">
        <v>301</v>
      </c>
      <c r="E108" s="143" t="s">
        <v>302</v>
      </c>
      <c r="M108" s="80" t="str">
        <f t="shared" si="4"/>
        <v>Hrvatska elektroprivreda d.d.</v>
      </c>
      <c r="N108" s="80" t="str">
        <f t="shared" si="5"/>
        <v>31X-HEP-DD-----9</v>
      </c>
    </row>
    <row r="109" spans="4:14" x14ac:dyDescent="0.2">
      <c r="D109" s="142" t="s">
        <v>471</v>
      </c>
      <c r="E109" s="143" t="s">
        <v>390</v>
      </c>
      <c r="M109" s="80" t="str">
        <f t="shared" si="4"/>
        <v>illwerke vkw AG</v>
      </c>
      <c r="N109" s="80" t="str">
        <f t="shared" si="5"/>
        <v>13X-VKW-HANDEL-M</v>
      </c>
    </row>
    <row r="110" spans="4:14" x14ac:dyDescent="0.2">
      <c r="D110" s="142" t="s">
        <v>422</v>
      </c>
      <c r="E110" s="143" t="s">
        <v>423</v>
      </c>
      <c r="M110" s="80" t="str">
        <f t="shared" si="4"/>
        <v>In Commodities A/S</v>
      </c>
      <c r="N110" s="80" t="str">
        <f t="shared" si="5"/>
        <v>45X000000000043A</v>
      </c>
    </row>
    <row r="111" spans="4:14" x14ac:dyDescent="0.2">
      <c r="D111" s="142" t="s">
        <v>424</v>
      </c>
      <c r="E111" s="143" t="s">
        <v>425</v>
      </c>
      <c r="M111" s="80" t="str">
        <f t="shared" si="4"/>
        <v>INA-INDUSTRIJA NAFTE D.D.</v>
      </c>
      <c r="N111" s="80" t="str">
        <f t="shared" si="5"/>
        <v>31X-INA-HR-----T</v>
      </c>
    </row>
    <row r="112" spans="4:14" x14ac:dyDescent="0.2">
      <c r="D112" s="142" t="s">
        <v>508</v>
      </c>
      <c r="E112" s="143" t="s">
        <v>509</v>
      </c>
      <c r="M112" s="80" t="str">
        <f t="shared" si="4"/>
        <v>IREN MERCATO SPA</v>
      </c>
      <c r="N112" s="80" t="str">
        <f t="shared" si="5"/>
        <v>26X00000001321-F</v>
      </c>
    </row>
    <row r="113" spans="4:14" x14ac:dyDescent="0.2">
      <c r="D113" s="142" t="s">
        <v>303</v>
      </c>
      <c r="E113" s="143" t="s">
        <v>304</v>
      </c>
      <c r="M113" s="80" t="str">
        <f t="shared" si="4"/>
        <v>JAS Budapest Zrt.</v>
      </c>
      <c r="N113" s="80" t="str">
        <f t="shared" si="5"/>
        <v>15X-JAS--------X</v>
      </c>
    </row>
    <row r="114" spans="4:14" x14ac:dyDescent="0.2">
      <c r="D114" s="142" t="s">
        <v>305</v>
      </c>
      <c r="E114" s="143" t="s">
        <v>306</v>
      </c>
      <c r="M114" s="80" t="str">
        <f t="shared" si="4"/>
        <v>KEHAG Energiehandel GmbH</v>
      </c>
      <c r="N114" s="80" t="str">
        <f t="shared" si="5"/>
        <v>11XKEHAGEH-----S</v>
      </c>
    </row>
    <row r="115" spans="4:14" x14ac:dyDescent="0.2">
      <c r="D115" s="142" t="s">
        <v>426</v>
      </c>
      <c r="E115" s="144" t="s">
        <v>427</v>
      </c>
      <c r="M115" s="80" t="str">
        <f t="shared" si="4"/>
        <v>KELAG Energie &amp; Wärme GmbH</v>
      </c>
      <c r="N115" s="80" t="str">
        <f t="shared" si="5"/>
        <v>AT902209</v>
      </c>
    </row>
    <row r="116" spans="4:14" x14ac:dyDescent="0.2">
      <c r="D116" s="142" t="s">
        <v>173</v>
      </c>
      <c r="E116" s="143" t="s">
        <v>174</v>
      </c>
      <c r="M116" s="80" t="str">
        <f t="shared" si="4"/>
        <v>KELAG-Kärntner Elektrizitäts-Aktiengesellschaft</v>
      </c>
      <c r="N116" s="80" t="str">
        <f t="shared" si="5"/>
        <v>13XKAERNTEN0000X</v>
      </c>
    </row>
    <row r="117" spans="4:14" x14ac:dyDescent="0.2">
      <c r="D117" s="142" t="s">
        <v>175</v>
      </c>
      <c r="E117" s="143" t="s">
        <v>176</v>
      </c>
      <c r="M117" s="80" t="str">
        <f t="shared" si="4"/>
        <v>Koch Supply &amp; Trading SARL</v>
      </c>
      <c r="N117" s="80" t="str">
        <f t="shared" si="5"/>
        <v>21X000000001136G</v>
      </c>
    </row>
    <row r="118" spans="4:14" x14ac:dyDescent="0.2">
      <c r="D118" s="142" t="s">
        <v>307</v>
      </c>
      <c r="E118" s="143" t="s">
        <v>308</v>
      </c>
      <c r="M118" s="80" t="str">
        <f t="shared" si="4"/>
        <v>LCG Energy GmbH</v>
      </c>
      <c r="N118" s="80" t="str">
        <f t="shared" si="5"/>
        <v>11YW1-LCG-ENERG8</v>
      </c>
    </row>
    <row r="119" spans="4:14" x14ac:dyDescent="0.2">
      <c r="D119" s="142" t="s">
        <v>309</v>
      </c>
      <c r="E119" s="144" t="s">
        <v>310</v>
      </c>
      <c r="M119" s="80" t="str">
        <f t="shared" si="4"/>
        <v>Leu Energie Austria GmbH</v>
      </c>
      <c r="N119" s="80" t="str">
        <f t="shared" si="5"/>
        <v>AT901809</v>
      </c>
    </row>
    <row r="120" spans="4:14" x14ac:dyDescent="0.2">
      <c r="D120" s="142" t="s">
        <v>428</v>
      </c>
      <c r="E120" s="143" t="s">
        <v>429</v>
      </c>
      <c r="M120" s="80" t="str">
        <f t="shared" si="4"/>
        <v>Liechtensteinische Gasversorgung</v>
      </c>
      <c r="N120" s="80" t="str">
        <f t="shared" si="5"/>
        <v>12X-0000001943-N</v>
      </c>
    </row>
    <row r="121" spans="4:14" x14ac:dyDescent="0.2">
      <c r="D121" s="142" t="s">
        <v>311</v>
      </c>
      <c r="E121" s="144" t="s">
        <v>312</v>
      </c>
      <c r="M121" s="80" t="str">
        <f t="shared" si="4"/>
        <v>LINZ GAS Vertrieb GmbH &amp; Co KG</v>
      </c>
      <c r="N121" s="80" t="str">
        <f t="shared" si="5"/>
        <v>AT900429</v>
      </c>
    </row>
    <row r="122" spans="4:14" x14ac:dyDescent="0.2">
      <c r="D122" s="142" t="s">
        <v>430</v>
      </c>
      <c r="E122" s="143" t="s">
        <v>177</v>
      </c>
      <c r="M122" s="80" t="str">
        <f t="shared" si="4"/>
        <v>LINZ STROM GAS WÄRME GmbH</v>
      </c>
      <c r="N122" s="80" t="str">
        <f t="shared" si="5"/>
        <v>14XLINZSTROM-BG9</v>
      </c>
    </row>
    <row r="123" spans="4:14" x14ac:dyDescent="0.2">
      <c r="D123" s="142" t="s">
        <v>510</v>
      </c>
      <c r="E123" s="143" t="s">
        <v>511</v>
      </c>
      <c r="M123" s="80" t="str">
        <f t="shared" si="4"/>
        <v>LITASCO SA</v>
      </c>
      <c r="N123" s="80" t="str">
        <f t="shared" si="5"/>
        <v>59X-7-LITASCO-5Y</v>
      </c>
    </row>
    <row r="124" spans="4:14" x14ac:dyDescent="0.2">
      <c r="D124" s="142" t="s">
        <v>472</v>
      </c>
      <c r="E124" s="143" t="s">
        <v>473</v>
      </c>
      <c r="M124" s="80" t="str">
        <f t="shared" si="4"/>
        <v>Macquarie Products (Ireland) Limited</v>
      </c>
      <c r="N124" s="80" t="str">
        <f t="shared" si="5"/>
        <v>48X0000000002222</v>
      </c>
    </row>
    <row r="125" spans="4:14" x14ac:dyDescent="0.2">
      <c r="D125" s="142" t="s">
        <v>313</v>
      </c>
      <c r="E125" s="143" t="s">
        <v>314</v>
      </c>
      <c r="M125" s="80" t="str">
        <f t="shared" si="4"/>
        <v>Magyar Földgázkereskedö Zrt.</v>
      </c>
      <c r="N125" s="80" t="str">
        <f t="shared" si="5"/>
        <v>25X-EONFLDGZTRA9</v>
      </c>
    </row>
    <row r="126" spans="4:14" x14ac:dyDescent="0.2">
      <c r="D126" s="142" t="s">
        <v>315</v>
      </c>
      <c r="E126" s="143" t="s">
        <v>431</v>
      </c>
      <c r="M126" s="80" t="str">
        <f t="shared" si="4"/>
        <v>MAINGAU Energie GmbH</v>
      </c>
      <c r="N126" s="80" t="str">
        <f t="shared" si="5"/>
        <v>11XMAINGAU63179W</v>
      </c>
    </row>
    <row r="127" spans="4:14" x14ac:dyDescent="0.2">
      <c r="D127" s="142" t="s">
        <v>316</v>
      </c>
      <c r="E127" s="143" t="s">
        <v>317</v>
      </c>
      <c r="M127" s="80" t="str">
        <f t="shared" si="4"/>
        <v>MAXENERGY Austria Handels GmbH</v>
      </c>
      <c r="N127" s="80" t="str">
        <f t="shared" si="5"/>
        <v>14X----0000011-L</v>
      </c>
    </row>
    <row r="128" spans="4:14" x14ac:dyDescent="0.2">
      <c r="D128" s="142" t="s">
        <v>318</v>
      </c>
      <c r="E128" s="143" t="s">
        <v>319</v>
      </c>
      <c r="M128" s="80" t="str">
        <f t="shared" si="4"/>
        <v>McGas GmbH</v>
      </c>
      <c r="N128" s="80" t="str">
        <f t="shared" si="5"/>
        <v>14X----0000030-G</v>
      </c>
    </row>
    <row r="129" spans="4:14" x14ac:dyDescent="0.2">
      <c r="D129" s="142" t="s">
        <v>178</v>
      </c>
      <c r="E129" s="143" t="s">
        <v>179</v>
      </c>
      <c r="M129" s="80" t="str">
        <f t="shared" si="4"/>
        <v>Mercuria Energy Trading S.A.</v>
      </c>
      <c r="N129" s="80" t="str">
        <f t="shared" si="5"/>
        <v>12XMETSA-------C</v>
      </c>
    </row>
    <row r="130" spans="4:14" x14ac:dyDescent="0.2">
      <c r="D130" s="142" t="s">
        <v>320</v>
      </c>
      <c r="E130" s="143" t="s">
        <v>321</v>
      </c>
      <c r="M130" s="80" t="str">
        <f t="shared" si="4"/>
        <v>MET International AG</v>
      </c>
      <c r="N130" s="80" t="str">
        <f t="shared" si="5"/>
        <v>21X000000001134K</v>
      </c>
    </row>
    <row r="131" spans="4:14" x14ac:dyDescent="0.2">
      <c r="D131" s="142" t="s">
        <v>512</v>
      </c>
      <c r="E131" s="143" t="s">
        <v>513</v>
      </c>
      <c r="M131" s="80" t="str">
        <f t="shared" si="4"/>
        <v>MFT Energy A/S</v>
      </c>
      <c r="N131" s="80" t="str">
        <f t="shared" si="5"/>
        <v>23X--161129-ME-L</v>
      </c>
    </row>
    <row r="132" spans="4:14" x14ac:dyDescent="0.2">
      <c r="D132" s="142" t="s">
        <v>432</v>
      </c>
      <c r="E132" s="143" t="s">
        <v>433</v>
      </c>
      <c r="M132" s="80" t="str">
        <f t="shared" si="4"/>
        <v>MFGK Austria GmbH</v>
      </c>
      <c r="N132" s="80" t="str">
        <f t="shared" si="5"/>
        <v>25X-MFGKAUSTRI-L</v>
      </c>
    </row>
    <row r="133" spans="4:14" x14ac:dyDescent="0.2">
      <c r="D133" s="142" t="s">
        <v>180</v>
      </c>
      <c r="E133" s="143" t="s">
        <v>181</v>
      </c>
      <c r="M133" s="80" t="str">
        <f t="shared" si="4"/>
        <v>MND a.s.</v>
      </c>
      <c r="N133" s="80" t="str">
        <f t="shared" si="5"/>
        <v>27X-MND-GASTR--C</v>
      </c>
    </row>
    <row r="134" spans="4:14" x14ac:dyDescent="0.2">
      <c r="D134" s="142" t="s">
        <v>434</v>
      </c>
      <c r="E134" s="143" t="s">
        <v>435</v>
      </c>
      <c r="M134" s="80" t="str">
        <f t="shared" si="4"/>
        <v>MOL Commodity Trading Kft.</v>
      </c>
      <c r="N134" s="80" t="str">
        <f t="shared" si="5"/>
        <v>23X--140211MCT-E</v>
      </c>
    </row>
    <row r="135" spans="4:14" x14ac:dyDescent="0.2">
      <c r="D135" s="142" t="s">
        <v>322</v>
      </c>
      <c r="E135" s="143" t="s">
        <v>436</v>
      </c>
      <c r="M135" s="80" t="str">
        <f t="shared" si="4"/>
        <v>MONTANA Energie Handel AT GmbH</v>
      </c>
      <c r="N135" s="80" t="str">
        <f t="shared" si="5"/>
        <v>11XMONTANA-----R</v>
      </c>
    </row>
    <row r="136" spans="4:14" x14ac:dyDescent="0.2">
      <c r="D136" s="142" t="s">
        <v>323</v>
      </c>
      <c r="E136" s="143" t="s">
        <v>324</v>
      </c>
      <c r="M136" s="80" t="str">
        <f t="shared" si="4"/>
        <v>MyElectric Energievertriebs- und -dienstleistungs GmbH</v>
      </c>
      <c r="N136" s="80" t="str">
        <f t="shared" si="5"/>
        <v>14XMYELECTRIC-L8</v>
      </c>
    </row>
    <row r="137" spans="4:14" x14ac:dyDescent="0.2">
      <c r="D137" s="142" t="s">
        <v>325</v>
      </c>
      <c r="E137" s="143" t="s">
        <v>326</v>
      </c>
      <c r="M137" s="80" t="str">
        <f t="shared" si="4"/>
        <v>natGAS Aktiengesellschaft</v>
      </c>
      <c r="N137" s="80" t="str">
        <f t="shared" si="5"/>
        <v>21X000000001021X</v>
      </c>
    </row>
    <row r="138" spans="4:14" x14ac:dyDescent="0.2">
      <c r="D138" s="142" t="s">
        <v>474</v>
      </c>
      <c r="E138" s="143" t="s">
        <v>475</v>
      </c>
      <c r="M138" s="80" t="str">
        <f t="shared" si="4"/>
        <v>NET4GAS, s.r.o.</v>
      </c>
      <c r="N138" s="80" t="str">
        <f t="shared" si="5"/>
        <v>21X000000001304L</v>
      </c>
    </row>
    <row r="139" spans="4:14" x14ac:dyDescent="0.2">
      <c r="D139" s="142" t="s">
        <v>183</v>
      </c>
      <c r="E139" s="143" t="s">
        <v>184</v>
      </c>
      <c r="M139" s="80" t="str">
        <f t="shared" si="4"/>
        <v>NitrogenMuvek ZRT</v>
      </c>
      <c r="N139" s="80" t="str">
        <f t="shared" si="5"/>
        <v>39X50NITRO00000P</v>
      </c>
    </row>
    <row r="140" spans="4:14" x14ac:dyDescent="0.2">
      <c r="D140" s="144" t="s">
        <v>327</v>
      </c>
      <c r="E140" s="143" t="s">
        <v>328</v>
      </c>
      <c r="M140" s="80" t="str">
        <f t="shared" si="4"/>
        <v>NOVATEK GAS &amp; POWER GmbH</v>
      </c>
      <c r="N140" s="80" t="str">
        <f t="shared" si="5"/>
        <v>21X000000001141N</v>
      </c>
    </row>
    <row r="141" spans="4:14" x14ac:dyDescent="0.2">
      <c r="D141" s="144" t="s">
        <v>329</v>
      </c>
      <c r="E141" s="143" t="s">
        <v>437</v>
      </c>
      <c r="M141" s="80" t="str">
        <f t="shared" si="4"/>
        <v>oekostrom GmbH für Vertrieb, Planung und Energiedienstleistungen</v>
      </c>
      <c r="N141" s="80" t="str">
        <f t="shared" si="5"/>
        <v>14XOEKOSTROM-V-O</v>
      </c>
    </row>
    <row r="142" spans="4:14" x14ac:dyDescent="0.2">
      <c r="D142" s="144" t="s">
        <v>330</v>
      </c>
      <c r="E142" s="143" t="s">
        <v>331</v>
      </c>
      <c r="M142" s="80" t="str">
        <f t="shared" si="4"/>
        <v>Ompex AG</v>
      </c>
      <c r="N142" s="80" t="str">
        <f t="shared" si="5"/>
        <v>12XOMPEX-------F</v>
      </c>
    </row>
    <row r="143" spans="4:14" x14ac:dyDescent="0.2">
      <c r="D143" s="144" t="s">
        <v>185</v>
      </c>
      <c r="E143" s="143" t="s">
        <v>186</v>
      </c>
      <c r="M143" s="80" t="str">
        <f t="shared" si="4"/>
        <v>OMV Gas Marketing &amp; Trading GmbH</v>
      </c>
      <c r="N143" s="80" t="str">
        <f t="shared" si="5"/>
        <v>23X---------ECGA</v>
      </c>
    </row>
    <row r="144" spans="4:14" x14ac:dyDescent="0.2">
      <c r="D144" s="144" t="s">
        <v>438</v>
      </c>
      <c r="E144" s="143" t="s">
        <v>514</v>
      </c>
      <c r="M144" s="80" t="str">
        <f t="shared" si="4"/>
        <v>Open Energy Platform AG</v>
      </c>
      <c r="N144" s="80" t="str">
        <f t="shared" si="5"/>
        <v>23X--150720-OE-1</v>
      </c>
    </row>
    <row r="145" spans="4:14" x14ac:dyDescent="0.2">
      <c r="D145" s="144" t="s">
        <v>332</v>
      </c>
      <c r="E145" s="143" t="s">
        <v>333</v>
      </c>
      <c r="M145" s="80" t="str">
        <f t="shared" si="4"/>
        <v>Panrusgáz Gázkereskedelmi Zrt.</v>
      </c>
      <c r="N145" s="80" t="str">
        <f t="shared" si="5"/>
        <v>39X50PANRUS00001</v>
      </c>
    </row>
    <row r="146" spans="4:14" x14ac:dyDescent="0.2">
      <c r="D146" s="144" t="s">
        <v>334</v>
      </c>
      <c r="E146" s="143" t="s">
        <v>187</v>
      </c>
      <c r="M146" s="80" t="str">
        <f t="shared" si="4"/>
        <v>PGNiG Supply &amp; Trading GmbH</v>
      </c>
      <c r="N146" s="80" t="str">
        <f t="shared" si="5"/>
        <v>21X000000001130S</v>
      </c>
    </row>
    <row r="147" spans="4:14" x14ac:dyDescent="0.2">
      <c r="D147" s="144" t="s">
        <v>439</v>
      </c>
      <c r="E147" s="143" t="s">
        <v>440</v>
      </c>
      <c r="M147" s="80" t="str">
        <f t="shared" si="4"/>
        <v>PPD Global SA</v>
      </c>
      <c r="N147" s="80" t="str">
        <f t="shared" si="5"/>
        <v>23X--171026--P-M</v>
      </c>
    </row>
    <row r="148" spans="4:14" x14ac:dyDescent="0.2">
      <c r="D148" s="144" t="s">
        <v>335</v>
      </c>
      <c r="E148" s="143" t="s">
        <v>187</v>
      </c>
      <c r="M148" s="80" t="str">
        <f t="shared" si="4"/>
        <v>PST Europe Sales GmbH</v>
      </c>
      <c r="N148" s="80" t="str">
        <f t="shared" si="5"/>
        <v>21X000000001130S</v>
      </c>
    </row>
    <row r="149" spans="4:14" x14ac:dyDescent="0.2">
      <c r="D149" s="144" t="s">
        <v>441</v>
      </c>
      <c r="E149" s="143" t="s">
        <v>188</v>
      </c>
      <c r="M149" s="80" t="str">
        <f t="shared" si="4"/>
        <v>RAG Austria AG</v>
      </c>
      <c r="N149" s="80" t="str">
        <f t="shared" si="5"/>
        <v>23X----100225-1C</v>
      </c>
    </row>
    <row r="150" spans="4:14" x14ac:dyDescent="0.2">
      <c r="D150" s="144" t="s">
        <v>336</v>
      </c>
      <c r="E150" s="144" t="s">
        <v>337</v>
      </c>
      <c r="M150" s="80" t="str">
        <f t="shared" si="4"/>
        <v>redgas GmbH</v>
      </c>
      <c r="N150" s="80" t="str">
        <f t="shared" si="5"/>
        <v>AT901539</v>
      </c>
    </row>
    <row r="151" spans="4:14" x14ac:dyDescent="0.2">
      <c r="D151" s="144" t="s">
        <v>476</v>
      </c>
      <c r="E151" s="143" t="s">
        <v>477</v>
      </c>
      <c r="M151" s="80" t="str">
        <f t="shared" si="4"/>
        <v>Repower AG</v>
      </c>
      <c r="N151" s="80" t="str">
        <f t="shared" si="5"/>
        <v>12XRAETIA-E-H--D</v>
      </c>
    </row>
    <row r="152" spans="4:14" x14ac:dyDescent="0.2">
      <c r="D152" s="144" t="s">
        <v>338</v>
      </c>
      <c r="E152" s="143" t="s">
        <v>339</v>
      </c>
      <c r="M152" s="80" t="str">
        <f t="shared" si="4"/>
        <v>Repower Italia S.p.A.</v>
      </c>
      <c r="N152" s="80" t="str">
        <f t="shared" si="5"/>
        <v>12XREZIA-ITA---K</v>
      </c>
    </row>
    <row r="153" spans="4:14" x14ac:dyDescent="0.2">
      <c r="D153" s="144" t="s">
        <v>340</v>
      </c>
      <c r="E153" s="143" t="s">
        <v>341</v>
      </c>
      <c r="M153" s="80" t="str">
        <f t="shared" si="4"/>
        <v>RhönEnergie Fulda GmbH</v>
      </c>
      <c r="N153" s="80" t="str">
        <f t="shared" si="5"/>
        <v>11XUEWAG-------G</v>
      </c>
    </row>
    <row r="154" spans="4:14" x14ac:dyDescent="0.2">
      <c r="D154" s="144" t="s">
        <v>342</v>
      </c>
      <c r="E154" s="143" t="s">
        <v>442</v>
      </c>
      <c r="M154" s="80" t="str">
        <f t="shared" si="4"/>
        <v>Roma Gas &amp; Power S.p.A.</v>
      </c>
      <c r="N154" s="80" t="str">
        <f t="shared" si="5"/>
        <v>26X00000106231-F</v>
      </c>
    </row>
    <row r="155" spans="4:14" x14ac:dyDescent="0.2">
      <c r="D155" s="144" t="s">
        <v>110</v>
      </c>
      <c r="E155" s="143" t="s">
        <v>189</v>
      </c>
      <c r="M155" s="80" t="str">
        <f t="shared" si="4"/>
        <v>RWE Supply &amp; Trading GmbH</v>
      </c>
      <c r="N155" s="80" t="str">
        <f t="shared" si="5"/>
        <v>21X000000001033Q</v>
      </c>
    </row>
    <row r="156" spans="4:14" x14ac:dyDescent="0.2">
      <c r="D156" s="144" t="s">
        <v>111</v>
      </c>
      <c r="E156" s="143" t="s">
        <v>190</v>
      </c>
      <c r="M156" s="80" t="str">
        <f t="shared" si="4"/>
        <v>Salzburg AG für Energie, Verkehr und Telekommunikation</v>
      </c>
      <c r="N156" s="80" t="str">
        <f t="shared" si="5"/>
        <v>14XSALZBURGAG-B8</v>
      </c>
    </row>
    <row r="157" spans="4:14" x14ac:dyDescent="0.2">
      <c r="D157" s="144" t="s">
        <v>343</v>
      </c>
      <c r="E157" s="143" t="s">
        <v>344</v>
      </c>
      <c r="M157" s="80" t="str">
        <f t="shared" si="4"/>
        <v>schlaustrom GmbH</v>
      </c>
      <c r="N157" s="80" t="str">
        <f t="shared" si="5"/>
        <v>14X----0000008-4</v>
      </c>
    </row>
    <row r="158" spans="4:14" x14ac:dyDescent="0.2">
      <c r="D158" s="144" t="s">
        <v>478</v>
      </c>
      <c r="E158" s="143" t="s">
        <v>479</v>
      </c>
      <c r="M158" s="80" t="str">
        <f t="shared" si="4"/>
        <v>Shell Energy Europe BV</v>
      </c>
      <c r="N158" s="80" t="str">
        <f t="shared" si="5"/>
        <v>21X000000001032S</v>
      </c>
    </row>
    <row r="159" spans="4:14" x14ac:dyDescent="0.2">
      <c r="D159" s="144" t="s">
        <v>191</v>
      </c>
      <c r="E159" s="143" t="s">
        <v>192</v>
      </c>
      <c r="M159" s="80" t="str">
        <f t="shared" si="4"/>
        <v>Shell Energy Europe ltd</v>
      </c>
      <c r="N159" s="80" t="str">
        <f t="shared" si="5"/>
        <v>11XSHELLTRADINGZ</v>
      </c>
    </row>
    <row r="160" spans="4:14" x14ac:dyDescent="0.2">
      <c r="D160" s="144" t="s">
        <v>345</v>
      </c>
      <c r="E160" s="143" t="s">
        <v>346</v>
      </c>
      <c r="M160" s="80" t="str">
        <f t="shared" si="4"/>
        <v>Slovenský plynárenský priemysel, a.s.</v>
      </c>
      <c r="N160" s="80" t="str">
        <f t="shared" si="5"/>
        <v>24X-SPP-SK-123-5</v>
      </c>
    </row>
    <row r="161" spans="4:14" x14ac:dyDescent="0.2">
      <c r="D161" s="144" t="s">
        <v>347</v>
      </c>
      <c r="E161" s="143" t="s">
        <v>348</v>
      </c>
      <c r="M161" s="80" t="str">
        <f t="shared" ref="M161:M224" si="6">IF($D161="","",IF($E$7="Firmenname",D161,E161))</f>
        <v>Sorgenia Trading S.p.A.</v>
      </c>
      <c r="N161" s="80" t="str">
        <f t="shared" ref="N161:N224" si="7">IF($D161="","",IF($E$7="Firmenname",E161,D161))</f>
        <v>17X100A100I009IC</v>
      </c>
    </row>
    <row r="162" spans="4:14" x14ac:dyDescent="0.2">
      <c r="D162" s="144" t="s">
        <v>349</v>
      </c>
      <c r="E162" s="143" t="s">
        <v>350</v>
      </c>
      <c r="M162" s="80" t="str">
        <f t="shared" si="6"/>
        <v>Spigas s.r.l.</v>
      </c>
      <c r="N162" s="80" t="str">
        <f t="shared" si="7"/>
        <v>21X000000001073E</v>
      </c>
    </row>
    <row r="163" spans="4:14" x14ac:dyDescent="0.2">
      <c r="D163" s="144" t="s">
        <v>480</v>
      </c>
      <c r="E163" s="144" t="s">
        <v>481</v>
      </c>
      <c r="M163" s="80" t="str">
        <f t="shared" si="6"/>
        <v>Spotty Smart Energy Partner GmbH</v>
      </c>
      <c r="N163" s="80" t="str">
        <f t="shared" si="7"/>
        <v>AT902279</v>
      </c>
    </row>
    <row r="164" spans="4:14" x14ac:dyDescent="0.2">
      <c r="D164" s="144" t="s">
        <v>351</v>
      </c>
      <c r="E164" s="143" t="s">
        <v>352</v>
      </c>
      <c r="M164" s="80" t="str">
        <f t="shared" si="6"/>
        <v>Stadtbetriebe Steyr GmbH</v>
      </c>
      <c r="N164" s="80" t="str">
        <f t="shared" si="7"/>
        <v>25X-STADTBETRIER</v>
      </c>
    </row>
    <row r="165" spans="4:14" x14ac:dyDescent="0.2">
      <c r="D165" s="144" t="s">
        <v>482</v>
      </c>
      <c r="E165" s="143" t="s">
        <v>483</v>
      </c>
      <c r="M165" s="80" t="str">
        <f t="shared" si="6"/>
        <v>Stadtwerke Augsburg Energie GmbH</v>
      </c>
      <c r="N165" s="80" t="str">
        <f t="shared" si="7"/>
        <v>11XSWAUGSBURG--9</v>
      </c>
    </row>
    <row r="166" spans="4:14" x14ac:dyDescent="0.2">
      <c r="D166" s="144" t="s">
        <v>353</v>
      </c>
      <c r="E166" s="143" t="s">
        <v>354</v>
      </c>
      <c r="M166" s="80" t="str">
        <f t="shared" si="6"/>
        <v>Stadtwerke Bietigheim-Bissingen GmbH</v>
      </c>
      <c r="N166" s="80" t="str">
        <f t="shared" si="7"/>
        <v>11YW1-BIEBI-INTF</v>
      </c>
    </row>
    <row r="167" spans="4:14" x14ac:dyDescent="0.2">
      <c r="D167" s="144" t="s">
        <v>355</v>
      </c>
      <c r="E167" s="144" t="s">
        <v>356</v>
      </c>
      <c r="M167" s="80" t="str">
        <f t="shared" si="6"/>
        <v>Stadtwerke Bregenz GmbH</v>
      </c>
      <c r="N167" s="80" t="str">
        <f t="shared" si="7"/>
        <v>AT645019</v>
      </c>
    </row>
    <row r="168" spans="4:14" x14ac:dyDescent="0.2">
      <c r="D168" s="144" t="s">
        <v>357</v>
      </c>
      <c r="E168" s="143" t="s">
        <v>358</v>
      </c>
      <c r="M168" s="80" t="str">
        <f t="shared" si="6"/>
        <v>Stadtwerke Kapfenberg GmbH</v>
      </c>
      <c r="N168" s="80" t="str">
        <f t="shared" si="7"/>
        <v>14XKAPFENBERG-LK</v>
      </c>
    </row>
    <row r="169" spans="4:14" x14ac:dyDescent="0.2">
      <c r="D169" s="144" t="s">
        <v>515</v>
      </c>
      <c r="E169" s="144" t="s">
        <v>516</v>
      </c>
      <c r="M169" s="80" t="str">
        <f t="shared" si="6"/>
        <v>Stadtwerke Klagenfurt AG</v>
      </c>
      <c r="N169" s="80" t="str">
        <f t="shared" si="7"/>
        <v>AT902299</v>
      </c>
    </row>
    <row r="170" spans="4:14" x14ac:dyDescent="0.2">
      <c r="D170" s="144" t="s">
        <v>359</v>
      </c>
      <c r="E170" s="144" t="s">
        <v>360</v>
      </c>
      <c r="M170" s="80" t="str">
        <f t="shared" si="6"/>
        <v>Stadtwerke Leoben</v>
      </c>
      <c r="N170" s="80" t="str">
        <f t="shared" si="7"/>
        <v>AT900299</v>
      </c>
    </row>
    <row r="171" spans="4:14" x14ac:dyDescent="0.2">
      <c r="D171" s="144" t="s">
        <v>361</v>
      </c>
      <c r="E171" s="143" t="s">
        <v>362</v>
      </c>
      <c r="M171" s="80" t="str">
        <f t="shared" si="6"/>
        <v>Sturm Energie GmbH</v>
      </c>
      <c r="N171" s="80" t="str">
        <f t="shared" si="7"/>
        <v>14YSTURMENERGIE1</v>
      </c>
    </row>
    <row r="172" spans="4:14" x14ac:dyDescent="0.2">
      <c r="D172" s="144" t="s">
        <v>363</v>
      </c>
      <c r="E172" s="143" t="s">
        <v>364</v>
      </c>
      <c r="M172" s="80" t="str">
        <f t="shared" si="6"/>
        <v>Südwestdeutsche Stromhandels GmbH</v>
      </c>
      <c r="N172" s="80" t="str">
        <f t="shared" si="7"/>
        <v>11XSUEDWESTSTRO8</v>
      </c>
    </row>
    <row r="173" spans="4:14" x14ac:dyDescent="0.2">
      <c r="D173" s="144" t="s">
        <v>365</v>
      </c>
      <c r="E173" s="143" t="s">
        <v>366</v>
      </c>
      <c r="M173" s="80" t="str">
        <f t="shared" si="6"/>
        <v>SWITCH Energievertriebsgesellschaft mbH</v>
      </c>
      <c r="N173" s="80" t="str">
        <f t="shared" si="7"/>
        <v>14XSWITCH-GMBH0J</v>
      </c>
    </row>
    <row r="174" spans="4:14" x14ac:dyDescent="0.2">
      <c r="D174" s="144" t="s">
        <v>367</v>
      </c>
      <c r="E174" s="143" t="s">
        <v>368</v>
      </c>
      <c r="M174" s="80" t="str">
        <f t="shared" si="6"/>
        <v>TERAWATT International Stromhandelsgesellschaft m.b.H</v>
      </c>
      <c r="N174" s="80" t="str">
        <f t="shared" si="7"/>
        <v>14XTERAWATT000BA</v>
      </c>
    </row>
    <row r="175" spans="4:14" x14ac:dyDescent="0.2">
      <c r="D175" s="144" t="s">
        <v>369</v>
      </c>
      <c r="E175" s="143" t="s">
        <v>370</v>
      </c>
      <c r="M175" s="80" t="str">
        <f t="shared" si="6"/>
        <v>TIGAS Erdgas Tirol GmbH</v>
      </c>
      <c r="N175" s="80" t="str">
        <f t="shared" si="7"/>
        <v>25X-TIGAS-ERDGAG</v>
      </c>
    </row>
    <row r="176" spans="4:14" x14ac:dyDescent="0.2">
      <c r="D176" s="144" t="s">
        <v>484</v>
      </c>
      <c r="E176" s="143" t="s">
        <v>485</v>
      </c>
      <c r="M176" s="80" t="str">
        <f t="shared" si="6"/>
        <v>Tinmar Energy SA</v>
      </c>
      <c r="N176" s="80" t="str">
        <f t="shared" si="7"/>
        <v>30XROTINMAREN--M</v>
      </c>
    </row>
    <row r="177" spans="4:14" x14ac:dyDescent="0.2">
      <c r="D177" s="144" t="s">
        <v>371</v>
      </c>
      <c r="E177" s="143" t="s">
        <v>372</v>
      </c>
      <c r="M177" s="80" t="str">
        <f t="shared" si="6"/>
        <v>TopEnergy Service GmbH</v>
      </c>
      <c r="N177" s="80" t="str">
        <f t="shared" si="7"/>
        <v>14XTOPENERGY-XX0</v>
      </c>
    </row>
    <row r="178" spans="4:14" x14ac:dyDescent="0.2">
      <c r="D178" s="144" t="s">
        <v>373</v>
      </c>
      <c r="E178" s="143" t="s">
        <v>374</v>
      </c>
      <c r="M178" s="80" t="str">
        <f t="shared" si="6"/>
        <v>Total Gas &amp; Power Limited</v>
      </c>
      <c r="N178" s="80" t="str">
        <f t="shared" si="7"/>
        <v>11XTOTAL-------8</v>
      </c>
    </row>
    <row r="179" spans="4:14" x14ac:dyDescent="0.2">
      <c r="D179" s="144" t="s">
        <v>443</v>
      </c>
      <c r="E179" s="143" t="s">
        <v>444</v>
      </c>
      <c r="M179" s="80" t="str">
        <f t="shared" si="6"/>
        <v>Trafigura Trading (Europe) Sàrl</v>
      </c>
      <c r="N179" s="80" t="str">
        <f t="shared" si="7"/>
        <v>12X-0000001967-3</v>
      </c>
    </row>
    <row r="180" spans="4:14" x14ac:dyDescent="0.2">
      <c r="D180" s="144" t="s">
        <v>375</v>
      </c>
      <c r="E180" s="143" t="s">
        <v>376</v>
      </c>
      <c r="M180" s="80" t="str">
        <f t="shared" si="6"/>
        <v>Trans Austria Gasleitung GmbH</v>
      </c>
      <c r="N180" s="80" t="str">
        <f t="shared" si="7"/>
        <v>21X-AT-C-A0A0A-B</v>
      </c>
    </row>
    <row r="181" spans="4:14" x14ac:dyDescent="0.2">
      <c r="D181" s="144" t="s">
        <v>86</v>
      </c>
      <c r="E181" s="143" t="s">
        <v>143</v>
      </c>
      <c r="M181" s="80" t="str">
        <f t="shared" si="6"/>
        <v>Uniper Energy Storage GmbH</v>
      </c>
      <c r="N181" s="80" t="str">
        <f t="shared" si="7"/>
        <v>21X000000001127H</v>
      </c>
    </row>
    <row r="182" spans="4:14" x14ac:dyDescent="0.2">
      <c r="D182" s="144" t="s">
        <v>377</v>
      </c>
      <c r="E182" s="143" t="s">
        <v>378</v>
      </c>
      <c r="M182" s="80" t="str">
        <f t="shared" si="6"/>
        <v>Uniper Global Commodities SE</v>
      </c>
      <c r="N182" s="80" t="str">
        <f t="shared" si="7"/>
        <v>11XEON-H-------8</v>
      </c>
    </row>
    <row r="183" spans="4:14" x14ac:dyDescent="0.2">
      <c r="D183" s="144" t="s">
        <v>379</v>
      </c>
      <c r="E183" s="143" t="s">
        <v>380</v>
      </c>
      <c r="M183" s="80" t="str">
        <f t="shared" si="6"/>
        <v>Utilità S.p.A.</v>
      </c>
      <c r="N183" s="80" t="str">
        <f t="shared" si="7"/>
        <v>26X00000012091-Q</v>
      </c>
    </row>
    <row r="184" spans="4:14" x14ac:dyDescent="0.2">
      <c r="D184" s="144" t="s">
        <v>194</v>
      </c>
      <c r="E184" s="143" t="s">
        <v>195</v>
      </c>
      <c r="M184" s="80" t="str">
        <f t="shared" si="6"/>
        <v>Vattenfall Energy Trading GmbH</v>
      </c>
      <c r="N184" s="80" t="str">
        <f t="shared" si="7"/>
        <v>11XVE-TRADING--X</v>
      </c>
    </row>
    <row r="185" spans="4:14" x14ac:dyDescent="0.2">
      <c r="D185" s="144" t="s">
        <v>381</v>
      </c>
      <c r="E185" s="143" t="s">
        <v>382</v>
      </c>
      <c r="M185" s="80" t="str">
        <f t="shared" si="6"/>
        <v>VERBUND AG</v>
      </c>
      <c r="N185" s="80" t="str">
        <f t="shared" si="7"/>
        <v>13X-APC--------I</v>
      </c>
    </row>
    <row r="186" spans="4:14" x14ac:dyDescent="0.2">
      <c r="D186" s="144" t="s">
        <v>517</v>
      </c>
      <c r="E186" s="143" t="s">
        <v>196</v>
      </c>
      <c r="M186" s="80" t="str">
        <f t="shared" si="6"/>
        <v>VERBUND Energy4Business GmbH</v>
      </c>
      <c r="N186" s="80" t="str">
        <f t="shared" si="7"/>
        <v>13XVERBUND1234-P</v>
      </c>
    </row>
    <row r="187" spans="4:14" x14ac:dyDescent="0.2">
      <c r="D187" s="144" t="s">
        <v>383</v>
      </c>
      <c r="E187" s="143" t="s">
        <v>384</v>
      </c>
      <c r="M187" s="80" t="str">
        <f t="shared" si="6"/>
        <v>Verbund Thermal Power Gmbh &amp; Co KG in Liqu.</v>
      </c>
      <c r="N187" s="80" t="str">
        <f t="shared" si="7"/>
        <v>25X-VERBUNDTHERI</v>
      </c>
    </row>
    <row r="188" spans="4:14" x14ac:dyDescent="0.2">
      <c r="D188" s="144" t="s">
        <v>385</v>
      </c>
      <c r="E188" s="143" t="s">
        <v>445</v>
      </c>
      <c r="M188" s="80" t="str">
        <f t="shared" si="6"/>
        <v>Vitalis Handels GmbH</v>
      </c>
      <c r="N188" s="80" t="str">
        <f t="shared" si="7"/>
        <v>14X-VITALIS----1</v>
      </c>
    </row>
    <row r="189" spans="4:14" x14ac:dyDescent="0.2">
      <c r="D189" s="144" t="s">
        <v>197</v>
      </c>
      <c r="E189" s="143" t="s">
        <v>198</v>
      </c>
      <c r="M189" s="80" t="str">
        <f t="shared" si="6"/>
        <v>Vitol SA</v>
      </c>
      <c r="N189" s="80" t="str">
        <f t="shared" si="7"/>
        <v>23XVITOLSA-----3</v>
      </c>
    </row>
    <row r="190" spans="4:14" x14ac:dyDescent="0.2">
      <c r="D190" s="144" t="s">
        <v>387</v>
      </c>
      <c r="E190" s="143" t="s">
        <v>518</v>
      </c>
      <c r="M190" s="80" t="str">
        <f t="shared" si="6"/>
        <v>VNG Austria GmbH</v>
      </c>
      <c r="N190" s="80" t="str">
        <f t="shared" si="7"/>
        <v>25X-VNGAUSTRIAGL</v>
      </c>
    </row>
    <row r="191" spans="4:14" x14ac:dyDescent="0.2">
      <c r="D191" s="144" t="s">
        <v>446</v>
      </c>
      <c r="E191" s="143" t="s">
        <v>386</v>
      </c>
      <c r="M191" s="80" t="str">
        <f t="shared" si="6"/>
        <v>VNG Handel &amp; Vertrieb GmbH</v>
      </c>
      <c r="N191" s="80" t="str">
        <f t="shared" si="7"/>
        <v>23XVNGAG-------P</v>
      </c>
    </row>
    <row r="192" spans="4:14" x14ac:dyDescent="0.2">
      <c r="D192" s="144" t="s">
        <v>388</v>
      </c>
      <c r="E192" s="143" t="s">
        <v>389</v>
      </c>
      <c r="M192" s="80" t="str">
        <f t="shared" si="6"/>
        <v>Voestalpine Rohstoffbeschaffungs GmbH</v>
      </c>
      <c r="N192" s="80" t="str">
        <f t="shared" si="7"/>
        <v>25X-VOESTALPINEP</v>
      </c>
    </row>
    <row r="193" spans="4:14" x14ac:dyDescent="0.2">
      <c r="D193" s="127" t="s">
        <v>447</v>
      </c>
      <c r="E193" s="143" t="s">
        <v>448</v>
      </c>
      <c r="M193" s="80" t="str">
        <f t="shared" si="6"/>
        <v>WIEE Hungary Kft.</v>
      </c>
      <c r="N193" s="80" t="str">
        <f t="shared" si="7"/>
        <v>39XWIEEHUNGARIAQ</v>
      </c>
    </row>
    <row r="194" spans="4:14" x14ac:dyDescent="0.2">
      <c r="D194" s="127" t="s">
        <v>112</v>
      </c>
      <c r="E194" s="143" t="s">
        <v>199</v>
      </c>
      <c r="M194" s="80" t="str">
        <f t="shared" si="6"/>
        <v>Wien Energie GmbH</v>
      </c>
      <c r="N194" s="80" t="str">
        <f t="shared" si="7"/>
        <v>25X-WIENENERGIEN</v>
      </c>
    </row>
    <row r="195" spans="4:14" x14ac:dyDescent="0.2">
      <c r="D195" s="127" t="s">
        <v>391</v>
      </c>
      <c r="E195" s="143" t="s">
        <v>392</v>
      </c>
      <c r="M195" s="80" t="str">
        <f t="shared" si="6"/>
        <v>WIEN ENERGIE Vertrieb GmbH &amp; Co KG</v>
      </c>
      <c r="N195" s="80" t="str">
        <f t="shared" si="7"/>
        <v>14XWIENSTR-ENER0</v>
      </c>
    </row>
    <row r="196" spans="4:14" x14ac:dyDescent="0.2">
      <c r="D196" s="127" t="s">
        <v>113</v>
      </c>
      <c r="E196" s="143" t="s">
        <v>200</v>
      </c>
      <c r="M196" s="80" t="str">
        <f t="shared" si="6"/>
        <v>WINGAS GmbH</v>
      </c>
      <c r="N196" s="80" t="str">
        <f t="shared" si="7"/>
        <v>23XWINGASGMBH--Y</v>
      </c>
    </row>
    <row r="197" spans="4:14" x14ac:dyDescent="0.2">
      <c r="D197" s="127" t="s">
        <v>393</v>
      </c>
      <c r="E197" s="143" t="s">
        <v>394</v>
      </c>
      <c r="M197" s="80" t="str">
        <f t="shared" si="6"/>
        <v>Worldenergy SA</v>
      </c>
      <c r="N197" s="80" t="str">
        <f t="shared" si="7"/>
        <v>25X-WORLDENERGYY</v>
      </c>
    </row>
    <row r="198" spans="4:14" x14ac:dyDescent="0.2">
      <c r="D198" s="127" t="s">
        <v>519</v>
      </c>
      <c r="E198" s="143" t="s">
        <v>520</v>
      </c>
      <c r="M198" s="80" t="str">
        <f t="shared" si="6"/>
        <v>ZSE Energia, a.s.</v>
      </c>
      <c r="N198" s="80" t="str">
        <f t="shared" si="7"/>
        <v>24XZSE---------Z</v>
      </c>
    </row>
    <row r="199" spans="4:14" x14ac:dyDescent="0.2">
      <c r="D199" s="127"/>
      <c r="E199" s="127"/>
      <c r="M199" s="80" t="str">
        <f t="shared" si="6"/>
        <v/>
      </c>
      <c r="N199" s="80" t="str">
        <f t="shared" si="7"/>
        <v/>
      </c>
    </row>
    <row r="200" spans="4:14" x14ac:dyDescent="0.2">
      <c r="D200" s="127"/>
      <c r="E200" s="127"/>
      <c r="M200" s="80" t="str">
        <f t="shared" si="6"/>
        <v/>
      </c>
      <c r="N200" s="80" t="str">
        <f t="shared" si="7"/>
        <v/>
      </c>
    </row>
    <row r="201" spans="4:14" x14ac:dyDescent="0.2">
      <c r="D201" s="127"/>
      <c r="E201" s="127"/>
      <c r="M201" s="80" t="str">
        <f t="shared" si="6"/>
        <v/>
      </c>
      <c r="N201" s="80" t="str">
        <f t="shared" si="7"/>
        <v/>
      </c>
    </row>
    <row r="202" spans="4:14" x14ac:dyDescent="0.2">
      <c r="D202" s="127"/>
      <c r="E202" s="127"/>
      <c r="M202" s="80" t="str">
        <f t="shared" si="6"/>
        <v/>
      </c>
      <c r="N202" s="80" t="str">
        <f t="shared" si="7"/>
        <v/>
      </c>
    </row>
    <row r="203" spans="4:14" x14ac:dyDescent="0.2">
      <c r="D203" s="127"/>
      <c r="E203" s="127"/>
      <c r="M203" s="80" t="str">
        <f t="shared" si="6"/>
        <v/>
      </c>
      <c r="N203" s="80" t="str">
        <f t="shared" si="7"/>
        <v/>
      </c>
    </row>
    <row r="204" spans="4:14" x14ac:dyDescent="0.2">
      <c r="D204" s="127"/>
      <c r="E204" s="127"/>
      <c r="M204" s="80" t="str">
        <f t="shared" si="6"/>
        <v/>
      </c>
      <c r="N204" s="80" t="str">
        <f t="shared" si="7"/>
        <v/>
      </c>
    </row>
    <row r="205" spans="4:14" x14ac:dyDescent="0.2">
      <c r="D205" s="127"/>
      <c r="E205" s="127"/>
      <c r="M205" s="80" t="str">
        <f t="shared" si="6"/>
        <v/>
      </c>
      <c r="N205" s="80" t="str">
        <f t="shared" si="7"/>
        <v/>
      </c>
    </row>
    <row r="206" spans="4:14" x14ac:dyDescent="0.2">
      <c r="D206" s="127"/>
      <c r="E206" s="127"/>
      <c r="M206" s="80" t="str">
        <f t="shared" si="6"/>
        <v/>
      </c>
      <c r="N206" s="80" t="str">
        <f t="shared" si="7"/>
        <v/>
      </c>
    </row>
    <row r="207" spans="4:14" x14ac:dyDescent="0.2">
      <c r="D207" s="127"/>
      <c r="E207" s="127"/>
      <c r="M207" s="80" t="str">
        <f t="shared" si="6"/>
        <v/>
      </c>
      <c r="N207" s="80" t="str">
        <f t="shared" si="7"/>
        <v/>
      </c>
    </row>
    <row r="208" spans="4:14" x14ac:dyDescent="0.2">
      <c r="D208" s="127"/>
      <c r="E208" s="127"/>
      <c r="M208" s="80" t="str">
        <f t="shared" si="6"/>
        <v/>
      </c>
      <c r="N208" s="80" t="str">
        <f t="shared" si="7"/>
        <v/>
      </c>
    </row>
    <row r="209" spans="4:14" x14ac:dyDescent="0.2">
      <c r="D209" s="127"/>
      <c r="E209" s="127"/>
      <c r="M209" s="80" t="str">
        <f t="shared" si="6"/>
        <v/>
      </c>
      <c r="N209" s="80" t="str">
        <f t="shared" si="7"/>
        <v/>
      </c>
    </row>
    <row r="210" spans="4:14" x14ac:dyDescent="0.2">
      <c r="D210" s="127"/>
      <c r="E210" s="127"/>
      <c r="M210" s="80" t="str">
        <f t="shared" si="6"/>
        <v/>
      </c>
      <c r="N210" s="80" t="str">
        <f t="shared" si="7"/>
        <v/>
      </c>
    </row>
    <row r="211" spans="4:14" x14ac:dyDescent="0.2">
      <c r="D211" s="127"/>
      <c r="E211" s="127"/>
      <c r="M211" s="80" t="str">
        <f t="shared" si="6"/>
        <v/>
      </c>
      <c r="N211" s="80" t="str">
        <f t="shared" si="7"/>
        <v/>
      </c>
    </row>
    <row r="212" spans="4:14" x14ac:dyDescent="0.2">
      <c r="D212" s="127"/>
      <c r="E212" s="127"/>
      <c r="M212" s="80" t="str">
        <f t="shared" si="6"/>
        <v/>
      </c>
      <c r="N212" s="80" t="str">
        <f t="shared" si="7"/>
        <v/>
      </c>
    </row>
    <row r="213" spans="4:14" x14ac:dyDescent="0.2">
      <c r="D213" s="127"/>
      <c r="E213" s="127"/>
      <c r="M213" s="80" t="str">
        <f t="shared" si="6"/>
        <v/>
      </c>
      <c r="N213" s="80" t="str">
        <f t="shared" si="7"/>
        <v/>
      </c>
    </row>
    <row r="214" spans="4:14" x14ac:dyDescent="0.2">
      <c r="D214" s="127"/>
      <c r="E214" s="127"/>
      <c r="M214" s="80" t="str">
        <f t="shared" si="6"/>
        <v/>
      </c>
      <c r="N214" s="80" t="str">
        <f t="shared" si="7"/>
        <v/>
      </c>
    </row>
    <row r="215" spans="4:14" x14ac:dyDescent="0.2">
      <c r="D215" s="127"/>
      <c r="E215" s="127"/>
      <c r="M215" s="80" t="str">
        <f t="shared" si="6"/>
        <v/>
      </c>
      <c r="N215" s="80" t="str">
        <f t="shared" si="7"/>
        <v/>
      </c>
    </row>
    <row r="216" spans="4:14" x14ac:dyDescent="0.2">
      <c r="D216" s="127"/>
      <c r="E216" s="127"/>
      <c r="M216" s="80" t="str">
        <f t="shared" si="6"/>
        <v/>
      </c>
      <c r="N216" s="80" t="str">
        <f t="shared" si="7"/>
        <v/>
      </c>
    </row>
    <row r="217" spans="4:14" x14ac:dyDescent="0.2">
      <c r="D217" s="127"/>
      <c r="E217" s="127"/>
      <c r="M217" s="80" t="str">
        <f t="shared" si="6"/>
        <v/>
      </c>
      <c r="N217" s="80" t="str">
        <f t="shared" si="7"/>
        <v/>
      </c>
    </row>
    <row r="218" spans="4:14" x14ac:dyDescent="0.2">
      <c r="D218" s="127"/>
      <c r="E218" s="127"/>
      <c r="M218" s="80" t="str">
        <f t="shared" si="6"/>
        <v/>
      </c>
      <c r="N218" s="80" t="str">
        <f t="shared" si="7"/>
        <v/>
      </c>
    </row>
    <row r="219" spans="4:14" x14ac:dyDescent="0.2">
      <c r="D219" s="127"/>
      <c r="E219" s="127"/>
      <c r="M219" s="80" t="str">
        <f t="shared" si="6"/>
        <v/>
      </c>
      <c r="N219" s="80" t="str">
        <f t="shared" si="7"/>
        <v/>
      </c>
    </row>
    <row r="220" spans="4:14" x14ac:dyDescent="0.2">
      <c r="D220" s="127"/>
      <c r="E220" s="127"/>
      <c r="M220" s="80" t="str">
        <f t="shared" si="6"/>
        <v/>
      </c>
      <c r="N220" s="80" t="str">
        <f t="shared" si="7"/>
        <v/>
      </c>
    </row>
    <row r="221" spans="4:14" x14ac:dyDescent="0.2">
      <c r="D221" s="127"/>
      <c r="E221" s="127"/>
      <c r="M221" s="80" t="str">
        <f t="shared" si="6"/>
        <v/>
      </c>
      <c r="N221" s="80" t="str">
        <f t="shared" si="7"/>
        <v/>
      </c>
    </row>
    <row r="222" spans="4:14" x14ac:dyDescent="0.2">
      <c r="D222" s="127"/>
      <c r="E222" s="127"/>
      <c r="M222" s="80" t="str">
        <f t="shared" si="6"/>
        <v/>
      </c>
      <c r="N222" s="80" t="str">
        <f t="shared" si="7"/>
        <v/>
      </c>
    </row>
    <row r="223" spans="4:14" x14ac:dyDescent="0.2">
      <c r="D223" s="127"/>
      <c r="E223" s="127"/>
      <c r="M223" s="80" t="str">
        <f t="shared" si="6"/>
        <v/>
      </c>
      <c r="N223" s="80" t="str">
        <f t="shared" si="7"/>
        <v/>
      </c>
    </row>
    <row r="224" spans="4:14" x14ac:dyDescent="0.2">
      <c r="D224" s="127"/>
      <c r="E224" s="127"/>
      <c r="M224" s="80" t="str">
        <f t="shared" si="6"/>
        <v/>
      </c>
      <c r="N224" s="80" t="str">
        <f t="shared" si="7"/>
        <v/>
      </c>
    </row>
    <row r="225" spans="4:14" x14ac:dyDescent="0.2">
      <c r="D225" s="127"/>
      <c r="E225" s="127"/>
      <c r="M225" s="80" t="str">
        <f t="shared" ref="M225:M250" si="8">IF($D225="","",IF($E$7="Firmenname",D225,E225))</f>
        <v/>
      </c>
      <c r="N225" s="80" t="str">
        <f t="shared" ref="N225:N250" si="9">IF($D225="","",IF($E$7="Firmenname",E225,D225))</f>
        <v/>
      </c>
    </row>
    <row r="226" spans="4:14" x14ac:dyDescent="0.2">
      <c r="D226" s="127"/>
      <c r="E226" s="127"/>
      <c r="M226" s="80" t="str">
        <f t="shared" si="8"/>
        <v/>
      </c>
      <c r="N226" s="80" t="str">
        <f t="shared" si="9"/>
        <v/>
      </c>
    </row>
    <row r="227" spans="4:14" x14ac:dyDescent="0.2">
      <c r="D227" s="127"/>
      <c r="E227" s="127"/>
      <c r="M227" s="80" t="str">
        <f t="shared" si="8"/>
        <v/>
      </c>
      <c r="N227" s="80" t="str">
        <f t="shared" si="9"/>
        <v/>
      </c>
    </row>
    <row r="228" spans="4:14" x14ac:dyDescent="0.2">
      <c r="D228" s="127"/>
      <c r="E228" s="127"/>
      <c r="M228" s="80" t="str">
        <f t="shared" si="8"/>
        <v/>
      </c>
      <c r="N228" s="80" t="str">
        <f t="shared" si="9"/>
        <v/>
      </c>
    </row>
    <row r="229" spans="4:14" x14ac:dyDescent="0.2">
      <c r="D229" s="127"/>
      <c r="E229" s="127"/>
      <c r="M229" s="80" t="str">
        <f t="shared" si="8"/>
        <v/>
      </c>
      <c r="N229" s="80" t="str">
        <f t="shared" si="9"/>
        <v/>
      </c>
    </row>
    <row r="230" spans="4:14" x14ac:dyDescent="0.2">
      <c r="D230" s="127"/>
      <c r="E230" s="127"/>
      <c r="M230" s="80" t="str">
        <f t="shared" si="8"/>
        <v/>
      </c>
      <c r="N230" s="80" t="str">
        <f t="shared" si="9"/>
        <v/>
      </c>
    </row>
    <row r="231" spans="4:14" x14ac:dyDescent="0.2">
      <c r="D231" s="127"/>
      <c r="E231" s="127"/>
      <c r="M231" s="80" t="str">
        <f t="shared" si="8"/>
        <v/>
      </c>
      <c r="N231" s="80" t="str">
        <f t="shared" si="9"/>
        <v/>
      </c>
    </row>
    <row r="232" spans="4:14" x14ac:dyDescent="0.2">
      <c r="D232" s="127"/>
      <c r="E232" s="127"/>
      <c r="M232" s="80" t="str">
        <f t="shared" si="8"/>
        <v/>
      </c>
      <c r="N232" s="80" t="str">
        <f t="shared" si="9"/>
        <v/>
      </c>
    </row>
    <row r="233" spans="4:14" x14ac:dyDescent="0.2">
      <c r="D233" s="127"/>
      <c r="E233" s="127"/>
      <c r="M233" s="80" t="str">
        <f t="shared" si="8"/>
        <v/>
      </c>
      <c r="N233" s="80" t="str">
        <f t="shared" si="9"/>
        <v/>
      </c>
    </row>
    <row r="234" spans="4:14" x14ac:dyDescent="0.2">
      <c r="D234" s="127"/>
      <c r="E234" s="127"/>
      <c r="M234" s="80" t="str">
        <f t="shared" si="8"/>
        <v/>
      </c>
      <c r="N234" s="80" t="str">
        <f t="shared" si="9"/>
        <v/>
      </c>
    </row>
    <row r="235" spans="4:14" x14ac:dyDescent="0.2">
      <c r="D235" s="127"/>
      <c r="E235" s="127"/>
      <c r="M235" s="80" t="str">
        <f t="shared" si="8"/>
        <v/>
      </c>
      <c r="N235" s="80" t="str">
        <f t="shared" si="9"/>
        <v/>
      </c>
    </row>
    <row r="236" spans="4:14" x14ac:dyDescent="0.2">
      <c r="D236" s="127"/>
      <c r="E236" s="127"/>
      <c r="M236" s="80" t="str">
        <f t="shared" si="8"/>
        <v/>
      </c>
      <c r="N236" s="80" t="str">
        <f t="shared" si="9"/>
        <v/>
      </c>
    </row>
    <row r="237" spans="4:14" x14ac:dyDescent="0.2">
      <c r="D237" s="127"/>
      <c r="E237" s="127"/>
      <c r="M237" s="80" t="str">
        <f t="shared" si="8"/>
        <v/>
      </c>
      <c r="N237" s="80" t="str">
        <f t="shared" si="9"/>
        <v/>
      </c>
    </row>
    <row r="238" spans="4:14" x14ac:dyDescent="0.2">
      <c r="D238" s="127"/>
      <c r="E238" s="127"/>
      <c r="M238" s="80" t="str">
        <f t="shared" si="8"/>
        <v/>
      </c>
      <c r="N238" s="80" t="str">
        <f t="shared" si="9"/>
        <v/>
      </c>
    </row>
    <row r="239" spans="4:14" x14ac:dyDescent="0.2">
      <c r="D239" s="127"/>
      <c r="E239" s="127"/>
      <c r="M239" s="80" t="str">
        <f t="shared" si="8"/>
        <v/>
      </c>
      <c r="N239" s="80" t="str">
        <f t="shared" si="9"/>
        <v/>
      </c>
    </row>
    <row r="240" spans="4:14" x14ac:dyDescent="0.2">
      <c r="D240" s="127"/>
      <c r="E240" s="127"/>
      <c r="M240" s="80" t="str">
        <f t="shared" si="8"/>
        <v/>
      </c>
      <c r="N240" s="80" t="str">
        <f t="shared" si="9"/>
        <v/>
      </c>
    </row>
    <row r="241" spans="4:14" x14ac:dyDescent="0.2">
      <c r="D241" s="127"/>
      <c r="E241" s="127"/>
      <c r="M241" s="80" t="str">
        <f t="shared" si="8"/>
        <v/>
      </c>
      <c r="N241" s="80" t="str">
        <f t="shared" si="9"/>
        <v/>
      </c>
    </row>
    <row r="242" spans="4:14" x14ac:dyDescent="0.2">
      <c r="D242" s="127"/>
      <c r="E242" s="127"/>
      <c r="M242" s="80" t="str">
        <f t="shared" si="8"/>
        <v/>
      </c>
      <c r="N242" s="80" t="str">
        <f t="shared" si="9"/>
        <v/>
      </c>
    </row>
    <row r="243" spans="4:14" x14ac:dyDescent="0.2">
      <c r="D243" s="127"/>
      <c r="E243" s="127"/>
      <c r="M243" s="80" t="str">
        <f t="shared" si="8"/>
        <v/>
      </c>
      <c r="N243" s="80" t="str">
        <f t="shared" si="9"/>
        <v/>
      </c>
    </row>
    <row r="244" spans="4:14" x14ac:dyDescent="0.2">
      <c r="D244" s="127"/>
      <c r="E244" s="127"/>
      <c r="M244" s="80" t="str">
        <f t="shared" si="8"/>
        <v/>
      </c>
      <c r="N244" s="80" t="str">
        <f t="shared" si="9"/>
        <v/>
      </c>
    </row>
    <row r="245" spans="4:14" x14ac:dyDescent="0.2">
      <c r="D245" s="127"/>
      <c r="E245" s="127"/>
      <c r="M245" s="80" t="str">
        <f t="shared" si="8"/>
        <v/>
      </c>
      <c r="N245" s="80" t="str">
        <f t="shared" si="9"/>
        <v/>
      </c>
    </row>
    <row r="246" spans="4:14" x14ac:dyDescent="0.2">
      <c r="D246" s="127"/>
      <c r="E246" s="127"/>
      <c r="M246" s="80" t="str">
        <f t="shared" si="8"/>
        <v/>
      </c>
      <c r="N246" s="80" t="str">
        <f t="shared" si="9"/>
        <v/>
      </c>
    </row>
    <row r="247" spans="4:14" x14ac:dyDescent="0.2">
      <c r="D247" s="127"/>
      <c r="E247" s="127"/>
      <c r="M247" s="80" t="str">
        <f t="shared" si="8"/>
        <v/>
      </c>
      <c r="N247" s="80" t="str">
        <f t="shared" si="9"/>
        <v/>
      </c>
    </row>
    <row r="248" spans="4:14" x14ac:dyDescent="0.2">
      <c r="D248" s="127"/>
      <c r="E248" s="127"/>
      <c r="M248" s="80" t="str">
        <f t="shared" si="8"/>
        <v/>
      </c>
      <c r="N248" s="80" t="str">
        <f t="shared" si="9"/>
        <v/>
      </c>
    </row>
    <row r="249" spans="4:14" x14ac:dyDescent="0.2">
      <c r="D249" s="127"/>
      <c r="E249" s="127"/>
      <c r="M249" s="80" t="str">
        <f t="shared" si="8"/>
        <v/>
      </c>
      <c r="N249" s="80" t="str">
        <f t="shared" si="9"/>
        <v/>
      </c>
    </row>
    <row r="250" spans="4:14" x14ac:dyDescent="0.2">
      <c r="D250" s="127"/>
      <c r="E250" s="127"/>
      <c r="M250" s="80" t="str">
        <f t="shared" si="8"/>
        <v/>
      </c>
      <c r="N250" s="80" t="str">
        <f t="shared" si="9"/>
        <v/>
      </c>
    </row>
  </sheetData>
  <sheetProtection algorithmName="SHA-512" hashValue="J4pMdI1NHRpiglmDQ+4Ao3FBqFygtKBY8vaHvcU1u/ws5meVLkhNpLCmils1xkoIqcxs4RVYBfD6FPCSQ9l0xA==" saltValue="c1XF9b6m3ljf3VSS8G7Emg==" spinCount="100000" sheet="1" objects="1" scenarios="1" formatCells="0" formatColumns="0" formatRows="0"/>
  <sortState xmlns:xlrd2="http://schemas.microsoft.com/office/spreadsheetml/2017/richdata2" ref="P10:Q17">
    <sortCondition ref="P10:P17"/>
  </sortState>
  <mergeCells count="7">
    <mergeCell ref="D5:E6"/>
    <mergeCell ref="A9:A10"/>
    <mergeCell ref="B9:B10"/>
    <mergeCell ref="G9:G10"/>
    <mergeCell ref="I9:I10"/>
    <mergeCell ref="D9:D10"/>
    <mergeCell ref="E9:E10"/>
  </mergeCells>
  <dataValidations count="1">
    <dataValidation type="list" allowBlank="1" showInputMessage="1" showErrorMessage="1" error="Nur Listeneinträge!" promptTitle="Auswahliste!" prompt="Zur eindeutigen Kennzeichnung der Versorger können der jeweilige Firmenname oder die EIC-Nummer ausgewählt werden (default-mäßig ist der Firmenname eingestellt)." sqref="E7" xr:uid="{00000000-0002-0000-0600-000000000000}">
      <formula1>"EIC-Nummer,Firmenname"</formula1>
    </dataValidation>
  </dataValidations>
  <pageMargins left="0.78740157499999996" right="0.78740157499999996" top="0.984251969" bottom="0.984251969" header="0.4921259845" footer="0.492125984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U</vt:lpstr>
      <vt:lpstr>TT_Sp</vt:lpstr>
      <vt:lpstr>MM_Sp</vt:lpstr>
      <vt:lpstr>MM_ImEx</vt:lpstr>
      <vt:lpstr>JJ_GK</vt:lpstr>
      <vt:lpstr>JJ_SpAnl</vt:lpstr>
      <vt:lpstr>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2013-12-19T09:17:34Z</dcterms:created>
  <dcterms:modified xsi:type="dcterms:W3CDTF">2020-12-18T10:43:13Z</dcterms:modified>
</cp:coreProperties>
</file>