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DieseArbeitsmappe" defaultThemeVersion="124226"/>
  <xr:revisionPtr revIDLastSave="0" documentId="10_ncr:100000_{26EAE3C1-459D-4F31-9206-6269515A7346}" xr6:coauthVersionLast="31" xr6:coauthVersionMax="31" xr10:uidLastSave="{00000000-0000-0000-0000-000000000000}"/>
  <workbookProtection workbookAlgorithmName="SHA-512" workbookHashValue="sV+LYrioHPqrFP6MwoE/Qgts36NXdPtmhfPbqbCtstmGeE5vXE5NryMMScczv8RHjLPVeI7I5UngXvRxJaKO0Q==" workbookSaltValue="bXivlr3oDF7p6rICHDmhRQ==" workbookSpinCount="100000" lockStructure="1"/>
  <bookViews>
    <workbookView xWindow="3000" yWindow="2805" windowWidth="15600" windowHeight="6090" tabRatio="990" xr2:uid="{00000000-000D-0000-FFFF-FFFF00000000}"/>
  </bookViews>
  <sheets>
    <sheet name="U" sheetId="7" r:id="rId1"/>
    <sheet name="TT_SpV" sheetId="14" r:id="rId2"/>
    <sheet name="MM_Imp" sheetId="9" r:id="rId3"/>
    <sheet name="MM_Trans" sheetId="12" r:id="rId4"/>
    <sheet name="MM_Prod" sheetId="11" r:id="rId5"/>
    <sheet name="Vertrag" sheetId="13" r:id="rId6"/>
    <sheet name="L" sheetId="8" r:id="rId7"/>
  </sheets>
  <definedNames>
    <definedName name="_xlnm._FilterDatabase" localSheetId="1" hidden="1">TT_SpV!$B$9:$B$376</definedName>
  </definedNames>
  <calcPr calcId="179017"/>
</workbook>
</file>

<file path=xl/calcChain.xml><?xml version="1.0" encoding="utf-8"?>
<calcChain xmlns="http://schemas.openxmlformats.org/spreadsheetml/2006/main">
  <c r="B14" i="7" l="1"/>
  <c r="D20" i="7" l="1"/>
  <c r="H20" i="7"/>
  <c r="H23" i="7"/>
  <c r="C13" i="7" l="1"/>
  <c r="C15" i="7"/>
  <c r="A5" i="14" l="1"/>
  <c r="A5" i="13" l="1"/>
  <c r="D17" i="13"/>
  <c r="C17" i="13"/>
  <c r="A6" i="11"/>
  <c r="A6" i="12"/>
  <c r="A6" i="9"/>
  <c r="D23" i="7" l="1"/>
  <c r="A11" i="14"/>
  <c r="B11" i="14" s="1"/>
  <c r="B6" i="14"/>
  <c r="B6" i="7"/>
  <c r="A12" i="14" l="1"/>
  <c r="B12" i="14" l="1"/>
  <c r="A13" i="14"/>
  <c r="A14" i="14" l="1"/>
  <c r="B13" i="14"/>
  <c r="B14" i="14" l="1"/>
  <c r="A15" i="14"/>
  <c r="A16" i="14" l="1"/>
  <c r="B15" i="14"/>
  <c r="B16" i="14" l="1"/>
  <c r="A17" i="14"/>
  <c r="A18" i="14" l="1"/>
  <c r="B17" i="14"/>
  <c r="B18" i="14" l="1"/>
  <c r="A19" i="14"/>
  <c r="B19" i="14" l="1"/>
  <c r="A20" i="14"/>
  <c r="B20" i="14" l="1"/>
  <c r="A21" i="14"/>
  <c r="A22" i="14" l="1"/>
  <c r="B21" i="14"/>
  <c r="B22" i="14" l="1"/>
  <c r="A23" i="14"/>
  <c r="A24" i="14" l="1"/>
  <c r="B23" i="14"/>
  <c r="B24" i="14" l="1"/>
  <c r="A25" i="14"/>
  <c r="A26" i="14" l="1"/>
  <c r="B25" i="14"/>
  <c r="B26" i="14" l="1"/>
  <c r="A27" i="14"/>
  <c r="A28" i="14" l="1"/>
  <c r="B27" i="14"/>
  <c r="B28" i="14" l="1"/>
  <c r="A29" i="14"/>
  <c r="A30" i="14" l="1"/>
  <c r="B29" i="14"/>
  <c r="B30" i="14" l="1"/>
  <c r="A31" i="14"/>
  <c r="A32" i="14" l="1"/>
  <c r="B31" i="14"/>
  <c r="B32" i="14" l="1"/>
  <c r="A33" i="14"/>
  <c r="A34" i="14" l="1"/>
  <c r="B33" i="14"/>
  <c r="B34" i="14" l="1"/>
  <c r="A35" i="14"/>
  <c r="A36" i="14" l="1"/>
  <c r="B35" i="14"/>
  <c r="B36" i="14" l="1"/>
  <c r="A37" i="14"/>
  <c r="A38" i="14" l="1"/>
  <c r="B37" i="14"/>
  <c r="B38" i="14" l="1"/>
  <c r="A39" i="14"/>
  <c r="A40" i="14" l="1"/>
  <c r="B39" i="14"/>
  <c r="B40" i="14" l="1"/>
  <c r="A41" i="14"/>
  <c r="A42" i="14" l="1"/>
  <c r="B41" i="14"/>
  <c r="B42" i="14" l="1"/>
  <c r="A43" i="14"/>
  <c r="A44" i="14" l="1"/>
  <c r="B43" i="14"/>
  <c r="B44" i="14" l="1"/>
  <c r="A45" i="14"/>
  <c r="A46" i="14" l="1"/>
  <c r="B45" i="14"/>
  <c r="B46" i="14" l="1"/>
  <c r="A47" i="14"/>
  <c r="A48" i="14" l="1"/>
  <c r="B47" i="14"/>
  <c r="A49" i="14" l="1"/>
  <c r="B48" i="14"/>
  <c r="A50" i="14" l="1"/>
  <c r="B49" i="14"/>
  <c r="A51" i="14" l="1"/>
  <c r="B50" i="14"/>
  <c r="A52" i="14" l="1"/>
  <c r="B51" i="14"/>
  <c r="A53" i="14" l="1"/>
  <c r="B52" i="14"/>
  <c r="A54" i="14" l="1"/>
  <c r="B53" i="14"/>
  <c r="B54" i="14" l="1"/>
  <c r="A55" i="14"/>
  <c r="A56" i="14" l="1"/>
  <c r="B55" i="14"/>
  <c r="A57" i="14" l="1"/>
  <c r="B56" i="14"/>
  <c r="A58" i="14" l="1"/>
  <c r="B57" i="14"/>
  <c r="A59" i="14" l="1"/>
  <c r="B58" i="14"/>
  <c r="A60" i="14" l="1"/>
  <c r="B59" i="14"/>
  <c r="A61" i="14" l="1"/>
  <c r="B60" i="14"/>
  <c r="A62" i="14" l="1"/>
  <c r="B61" i="14"/>
  <c r="B62" i="14" l="1"/>
  <c r="A63" i="14"/>
  <c r="A64" i="14" l="1"/>
  <c r="B63" i="14"/>
  <c r="A65" i="14" l="1"/>
  <c r="B64" i="14"/>
  <c r="A66" i="14" l="1"/>
  <c r="B65" i="14"/>
  <c r="B66" i="14" l="1"/>
  <c r="A67" i="14"/>
  <c r="A68" i="14" l="1"/>
  <c r="B67" i="14"/>
  <c r="A69" i="14" l="1"/>
  <c r="B68" i="14"/>
  <c r="A70" i="14" l="1"/>
  <c r="B69" i="14"/>
  <c r="B70" i="14" l="1"/>
  <c r="A71" i="14"/>
  <c r="A72" i="14" l="1"/>
  <c r="B71" i="14"/>
  <c r="A73" i="14" l="1"/>
  <c r="B72" i="14"/>
  <c r="A74" i="14" l="1"/>
  <c r="B73" i="14"/>
  <c r="B74" i="14" l="1"/>
  <c r="A75" i="14"/>
  <c r="A76" i="14" l="1"/>
  <c r="B75" i="14"/>
  <c r="A77" i="14" l="1"/>
  <c r="B76" i="14"/>
  <c r="A78" i="14" l="1"/>
  <c r="B77" i="14"/>
  <c r="B78" i="14" l="1"/>
  <c r="A79" i="14"/>
  <c r="A80" i="14" l="1"/>
  <c r="B79" i="14"/>
  <c r="A81" i="14" l="1"/>
  <c r="B80" i="14"/>
  <c r="A82" i="14" l="1"/>
  <c r="B81" i="14"/>
  <c r="B82" i="14" l="1"/>
  <c r="A83" i="14"/>
  <c r="A84" i="14" l="1"/>
  <c r="B83" i="14"/>
  <c r="A85" i="14" l="1"/>
  <c r="B84" i="14"/>
  <c r="A86" i="14" l="1"/>
  <c r="B85" i="14"/>
  <c r="B86" i="14" l="1"/>
  <c r="A87" i="14"/>
  <c r="A88" i="14" l="1"/>
  <c r="B87" i="14"/>
  <c r="A89" i="14" l="1"/>
  <c r="B88" i="14"/>
  <c r="A90" i="14" l="1"/>
  <c r="B89" i="14"/>
  <c r="B90" i="14" l="1"/>
  <c r="A91" i="14"/>
  <c r="A92" i="14" l="1"/>
  <c r="B91" i="14"/>
  <c r="A93" i="14" l="1"/>
  <c r="B92" i="14"/>
  <c r="A94" i="14" l="1"/>
  <c r="B93" i="14"/>
  <c r="B94" i="14" l="1"/>
  <c r="A95" i="14"/>
  <c r="A96" i="14" l="1"/>
  <c r="B95" i="14"/>
  <c r="A97" i="14" l="1"/>
  <c r="B96" i="14"/>
  <c r="A98" i="14" l="1"/>
  <c r="B97" i="14"/>
  <c r="B98" i="14" l="1"/>
  <c r="A99" i="14"/>
  <c r="A100" i="14" l="1"/>
  <c r="B99" i="14"/>
  <c r="A101" i="14" l="1"/>
  <c r="B100" i="14"/>
  <c r="A102" i="14" l="1"/>
  <c r="B101" i="14"/>
  <c r="B102" i="14" l="1"/>
  <c r="A103" i="14"/>
  <c r="A104" i="14" l="1"/>
  <c r="B103" i="14"/>
  <c r="A105" i="14" l="1"/>
  <c r="B104" i="14"/>
  <c r="A106" i="14" l="1"/>
  <c r="B105" i="14"/>
  <c r="B106" i="14" l="1"/>
  <c r="A107" i="14"/>
  <c r="A108" i="14" l="1"/>
  <c r="B107" i="14"/>
  <c r="A109" i="14" l="1"/>
  <c r="B108" i="14"/>
  <c r="A110" i="14" l="1"/>
  <c r="B109" i="14"/>
  <c r="B110" i="14" l="1"/>
  <c r="A111" i="14"/>
  <c r="A112" i="14" l="1"/>
  <c r="B111" i="14"/>
  <c r="A113" i="14" l="1"/>
  <c r="B112" i="14"/>
  <c r="A114" i="14" l="1"/>
  <c r="B113" i="14"/>
  <c r="B114" i="14" l="1"/>
  <c r="A115" i="14"/>
  <c r="A116" i="14" l="1"/>
  <c r="B115" i="14"/>
  <c r="A117" i="14" l="1"/>
  <c r="B116" i="14"/>
  <c r="A118" i="14" l="1"/>
  <c r="B117" i="14"/>
  <c r="B118" i="14" l="1"/>
  <c r="A119" i="14"/>
  <c r="A120" i="14" l="1"/>
  <c r="B119" i="14"/>
  <c r="A121" i="14" l="1"/>
  <c r="B120" i="14"/>
  <c r="A122" i="14" l="1"/>
  <c r="B121" i="14"/>
  <c r="A123" i="14" l="1"/>
  <c r="B122" i="14"/>
  <c r="A124" i="14" l="1"/>
  <c r="B123" i="14"/>
  <c r="A125" i="14" l="1"/>
  <c r="B124" i="14"/>
  <c r="A126" i="14" l="1"/>
  <c r="B125" i="14"/>
  <c r="A127" i="14" l="1"/>
  <c r="B126" i="14"/>
  <c r="A128" i="14" l="1"/>
  <c r="B127" i="14"/>
  <c r="A129" i="14" l="1"/>
  <c r="B128" i="14"/>
  <c r="A130" i="14" l="1"/>
  <c r="B129" i="14"/>
  <c r="A131" i="14" l="1"/>
  <c r="B130" i="14"/>
  <c r="A132" i="14" l="1"/>
  <c r="B131" i="14"/>
  <c r="A133" i="14" l="1"/>
  <c r="B132" i="14"/>
  <c r="A134" i="14" l="1"/>
  <c r="B133" i="14"/>
  <c r="A135" i="14" l="1"/>
  <c r="B134" i="14"/>
  <c r="A136" i="14" l="1"/>
  <c r="B135" i="14"/>
  <c r="A137" i="14" l="1"/>
  <c r="B136" i="14"/>
  <c r="A138" i="14" l="1"/>
  <c r="B137" i="14"/>
  <c r="A139" i="14" l="1"/>
  <c r="B138" i="14"/>
  <c r="A140" i="14" l="1"/>
  <c r="B139" i="14"/>
  <c r="A141" i="14" l="1"/>
  <c r="B140" i="14"/>
  <c r="A142" i="14" l="1"/>
  <c r="B141" i="14"/>
  <c r="A143" i="14" l="1"/>
  <c r="B142" i="14"/>
  <c r="A144" i="14" l="1"/>
  <c r="B143" i="14"/>
  <c r="A145" i="14" l="1"/>
  <c r="B144" i="14"/>
  <c r="A146" i="14" l="1"/>
  <c r="B145" i="14"/>
  <c r="A147" i="14" l="1"/>
  <c r="B146" i="14"/>
  <c r="A148" i="14" l="1"/>
  <c r="B147" i="14"/>
  <c r="A149" i="14" l="1"/>
  <c r="B148" i="14"/>
  <c r="A150" i="14" l="1"/>
  <c r="B149" i="14"/>
  <c r="A151" i="14" l="1"/>
  <c r="B150" i="14"/>
  <c r="A152" i="14" l="1"/>
  <c r="B151" i="14"/>
  <c r="A153" i="14" l="1"/>
  <c r="B152" i="14"/>
  <c r="A154" i="14" l="1"/>
  <c r="B153" i="14"/>
  <c r="A155" i="14" l="1"/>
  <c r="B154" i="14"/>
  <c r="A156" i="14" l="1"/>
  <c r="B155" i="14"/>
  <c r="A157" i="14" l="1"/>
  <c r="B156" i="14"/>
  <c r="A158" i="14" l="1"/>
  <c r="B157" i="14"/>
  <c r="A159" i="14" l="1"/>
  <c r="B158" i="14"/>
  <c r="A160" i="14" l="1"/>
  <c r="B159" i="14"/>
  <c r="A161" i="14" l="1"/>
  <c r="B160" i="14"/>
  <c r="A162" i="14" l="1"/>
  <c r="B161" i="14"/>
  <c r="A163" i="14" l="1"/>
  <c r="B162" i="14"/>
  <c r="A164" i="14" l="1"/>
  <c r="B163" i="14"/>
  <c r="B164" i="14" l="1"/>
  <c r="A165" i="14"/>
  <c r="B165" i="14" l="1"/>
  <c r="A166" i="14"/>
  <c r="B166" i="14" l="1"/>
  <c r="A167" i="14"/>
  <c r="A168" i="14" l="1"/>
  <c r="B167" i="14"/>
  <c r="B168" i="14" l="1"/>
  <c r="A169" i="14"/>
  <c r="B169" i="14" l="1"/>
  <c r="A170" i="14"/>
  <c r="B170" i="14" l="1"/>
  <c r="A171" i="14"/>
  <c r="A172" i="14" l="1"/>
  <c r="B171" i="14"/>
  <c r="B172" i="14" l="1"/>
  <c r="A173" i="14"/>
  <c r="B173" i="14" l="1"/>
  <c r="A174" i="14"/>
  <c r="B174" i="14" l="1"/>
  <c r="A175" i="14"/>
  <c r="A176" i="14" l="1"/>
  <c r="B175" i="14"/>
  <c r="B176" i="14" l="1"/>
  <c r="A177" i="14"/>
  <c r="B177" i="14" l="1"/>
  <c r="A178" i="14"/>
  <c r="B178" i="14" l="1"/>
  <c r="A179" i="14"/>
  <c r="A180" i="14" l="1"/>
  <c r="B179" i="14"/>
  <c r="B180" i="14" l="1"/>
  <c r="A181" i="14"/>
  <c r="B181" i="14" l="1"/>
  <c r="A182" i="14"/>
  <c r="B182" i="14" l="1"/>
  <c r="A183" i="14"/>
  <c r="A184" i="14" l="1"/>
  <c r="B183" i="14"/>
  <c r="B184" i="14" l="1"/>
  <c r="A185" i="14"/>
  <c r="B185" i="14" l="1"/>
  <c r="A186" i="14"/>
  <c r="B186" i="14" l="1"/>
  <c r="A187" i="14"/>
  <c r="A188" i="14" l="1"/>
  <c r="B187" i="14"/>
  <c r="B188" i="14" l="1"/>
  <c r="A189" i="14"/>
  <c r="B189" i="14" l="1"/>
  <c r="A190" i="14"/>
  <c r="B190" i="14" l="1"/>
  <c r="A191" i="14"/>
  <c r="A192" i="14" l="1"/>
  <c r="B191" i="14"/>
  <c r="B192" i="14" l="1"/>
  <c r="A193" i="14"/>
  <c r="B193" i="14" l="1"/>
  <c r="A194" i="14"/>
  <c r="B194" i="14" l="1"/>
  <c r="A195" i="14"/>
  <c r="A196" i="14" l="1"/>
  <c r="B195" i="14"/>
  <c r="B196" i="14" l="1"/>
  <c r="A197" i="14"/>
  <c r="B197" i="14" l="1"/>
  <c r="A198" i="14"/>
  <c r="B198" i="14" l="1"/>
  <c r="A199" i="14"/>
  <c r="A200" i="14" l="1"/>
  <c r="B199" i="14"/>
  <c r="B200" i="14" l="1"/>
  <c r="A201" i="14"/>
  <c r="B201" i="14" l="1"/>
  <c r="A202" i="14"/>
  <c r="B202" i="14" l="1"/>
  <c r="A203" i="14"/>
  <c r="A204" i="14" l="1"/>
  <c r="B203" i="14"/>
  <c r="B204" i="14" l="1"/>
  <c r="A205" i="14"/>
  <c r="B205" i="14" l="1"/>
  <c r="A206" i="14"/>
  <c r="B206" i="14" l="1"/>
  <c r="A207" i="14"/>
  <c r="A208" i="14" l="1"/>
  <c r="B207" i="14"/>
  <c r="B208" i="14" l="1"/>
  <c r="A209" i="14"/>
  <c r="A210" i="14" l="1"/>
  <c r="B209" i="14"/>
  <c r="B210" i="14" l="1"/>
  <c r="A211" i="14"/>
  <c r="B211" i="14" l="1"/>
  <c r="A212" i="14"/>
  <c r="B212" i="14" l="1"/>
  <c r="A213" i="14"/>
  <c r="A214" i="14" l="1"/>
  <c r="B213" i="14"/>
  <c r="B214" i="14" l="1"/>
  <c r="A215" i="14"/>
  <c r="B215" i="14" l="1"/>
  <c r="A216" i="14"/>
  <c r="B216" i="14" l="1"/>
  <c r="A217" i="14"/>
  <c r="B217" i="14" l="1"/>
  <c r="A218" i="14"/>
  <c r="B218" i="14" l="1"/>
  <c r="A219" i="14"/>
  <c r="B219" i="14" l="1"/>
  <c r="A220" i="14"/>
  <c r="B220" i="14" l="1"/>
  <c r="A221" i="14"/>
  <c r="A222" i="14" l="1"/>
  <c r="B221" i="14"/>
  <c r="B222" i="14" l="1"/>
  <c r="A223" i="14"/>
  <c r="A224" i="14" l="1"/>
  <c r="B223" i="14"/>
  <c r="B224" i="14" l="1"/>
  <c r="A225" i="14"/>
  <c r="A226" i="14" l="1"/>
  <c r="B225" i="14"/>
  <c r="B226" i="14" l="1"/>
  <c r="A227" i="14"/>
  <c r="B227" i="14" l="1"/>
  <c r="A228" i="14"/>
  <c r="B228" i="14" l="1"/>
  <c r="A229" i="14"/>
  <c r="A230" i="14" l="1"/>
  <c r="B229" i="14"/>
  <c r="B230" i="14" l="1"/>
  <c r="A231" i="14"/>
  <c r="B231" i="14" l="1"/>
  <c r="A232" i="14"/>
  <c r="B232" i="14" l="1"/>
  <c r="A233" i="14"/>
  <c r="B233" i="14" l="1"/>
  <c r="A234" i="14"/>
  <c r="B234" i="14" l="1"/>
  <c r="A235" i="14"/>
  <c r="B235" i="14" l="1"/>
  <c r="A236" i="14"/>
  <c r="B236" i="14" l="1"/>
  <c r="A237" i="14"/>
  <c r="A238" i="14" l="1"/>
  <c r="B237" i="14"/>
  <c r="B238" i="14" l="1"/>
  <c r="A239" i="14"/>
  <c r="A240" i="14" l="1"/>
  <c r="B239" i="14"/>
  <c r="B240" i="14" l="1"/>
  <c r="A241" i="14"/>
  <c r="A242" i="14" l="1"/>
  <c r="B241" i="14"/>
  <c r="B242" i="14" l="1"/>
  <c r="A243" i="14"/>
  <c r="B243" i="14" l="1"/>
  <c r="A244" i="14"/>
  <c r="B244" i="14" l="1"/>
  <c r="A245" i="14"/>
  <c r="A246" i="14" l="1"/>
  <c r="B245" i="14"/>
  <c r="B246" i="14" l="1"/>
  <c r="A247" i="14"/>
  <c r="B247" i="14" l="1"/>
  <c r="A248" i="14"/>
  <c r="B248" i="14" l="1"/>
  <c r="A249" i="14"/>
  <c r="B249" i="14" l="1"/>
  <c r="A250" i="14"/>
  <c r="B250" i="14" l="1"/>
  <c r="A251" i="14"/>
  <c r="B251" i="14" l="1"/>
  <c r="A252" i="14"/>
  <c r="B252" i="14" l="1"/>
  <c r="A253" i="14"/>
  <c r="A254" i="14" l="1"/>
  <c r="B253" i="14"/>
  <c r="B254" i="14" l="1"/>
  <c r="A255" i="14"/>
  <c r="A256" i="14" l="1"/>
  <c r="B255" i="14"/>
  <c r="B256" i="14" l="1"/>
  <c r="A257" i="14"/>
  <c r="A258" i="14" l="1"/>
  <c r="B257" i="14"/>
  <c r="B258" i="14" l="1"/>
  <c r="A259" i="14"/>
  <c r="B259" i="14" l="1"/>
  <c r="A260" i="14"/>
  <c r="B260" i="14" l="1"/>
  <c r="A261" i="14"/>
  <c r="A262" i="14" l="1"/>
  <c r="B261" i="14"/>
  <c r="B262" i="14" l="1"/>
  <c r="A263" i="14"/>
  <c r="B263" i="14" l="1"/>
  <c r="A264" i="14"/>
  <c r="B264" i="14" l="1"/>
  <c r="A265" i="14"/>
  <c r="B265" i="14" l="1"/>
  <c r="A266" i="14"/>
  <c r="B266" i="14" l="1"/>
  <c r="A267" i="14"/>
  <c r="B267" i="14" l="1"/>
  <c r="A268" i="14"/>
  <c r="B268" i="14" l="1"/>
  <c r="A269" i="14"/>
  <c r="A270" i="14" l="1"/>
  <c r="B269" i="14"/>
  <c r="B270" i="14" l="1"/>
  <c r="A271" i="14"/>
  <c r="A272" i="14" l="1"/>
  <c r="B271" i="14"/>
  <c r="B272" i="14" l="1"/>
  <c r="A273" i="14"/>
  <c r="A274" i="14" l="1"/>
  <c r="B273" i="14"/>
  <c r="B274" i="14" l="1"/>
  <c r="A275" i="14"/>
  <c r="B275" i="14" l="1"/>
  <c r="A276" i="14"/>
  <c r="B276" i="14" l="1"/>
  <c r="A277" i="14"/>
  <c r="A278" i="14" l="1"/>
  <c r="B277" i="14"/>
  <c r="B278" i="14" l="1"/>
  <c r="A279" i="14"/>
  <c r="B279" i="14" l="1"/>
  <c r="A280" i="14"/>
  <c r="B280" i="14" l="1"/>
  <c r="A281" i="14"/>
  <c r="B281" i="14" l="1"/>
  <c r="A282" i="14"/>
  <c r="B282" i="14" l="1"/>
  <c r="A283" i="14"/>
  <c r="B283" i="14" l="1"/>
  <c r="A284" i="14"/>
  <c r="B284" i="14" l="1"/>
  <c r="A285" i="14"/>
  <c r="A286" i="14" l="1"/>
  <c r="B285" i="14"/>
  <c r="B286" i="14" l="1"/>
  <c r="A287" i="14"/>
  <c r="A288" i="14" l="1"/>
  <c r="B287" i="14"/>
  <c r="B288" i="14" l="1"/>
  <c r="A289" i="14"/>
  <c r="A290" i="14" l="1"/>
  <c r="B289" i="14"/>
  <c r="B290" i="14" l="1"/>
  <c r="A291" i="14"/>
  <c r="B291" i="14" l="1"/>
  <c r="A292" i="14"/>
  <c r="B292" i="14" l="1"/>
  <c r="A293" i="14"/>
  <c r="A294" i="14" l="1"/>
  <c r="B293" i="14"/>
  <c r="B294" i="14" l="1"/>
  <c r="A295" i="14"/>
  <c r="B295" i="14" l="1"/>
  <c r="A296" i="14"/>
  <c r="B296" i="14" l="1"/>
  <c r="A297" i="14"/>
  <c r="B297" i="14" l="1"/>
  <c r="A298" i="14"/>
  <c r="B298" i="14" l="1"/>
  <c r="A299" i="14"/>
  <c r="B299" i="14" l="1"/>
  <c r="A300" i="14"/>
  <c r="B300" i="14" l="1"/>
  <c r="A301" i="14"/>
  <c r="A302" i="14" l="1"/>
  <c r="B301" i="14"/>
  <c r="B302" i="14" l="1"/>
  <c r="A303" i="14"/>
  <c r="A304" i="14" l="1"/>
  <c r="B303" i="14"/>
  <c r="B304" i="14" l="1"/>
  <c r="A305" i="14"/>
  <c r="A306" i="14" l="1"/>
  <c r="B305" i="14"/>
  <c r="B306" i="14" l="1"/>
  <c r="A307" i="14"/>
  <c r="B307" i="14" l="1"/>
  <c r="A308" i="14"/>
  <c r="B308" i="14" l="1"/>
  <c r="A309" i="14"/>
  <c r="A310" i="14" l="1"/>
  <c r="B309" i="14"/>
  <c r="B310" i="14" l="1"/>
  <c r="A311" i="14"/>
  <c r="B311" i="14" l="1"/>
  <c r="A312" i="14"/>
  <c r="B312" i="14" l="1"/>
  <c r="A313" i="14"/>
  <c r="B313" i="14" l="1"/>
  <c r="A314" i="14"/>
  <c r="B314" i="14" l="1"/>
  <c r="A315" i="14"/>
  <c r="B315" i="14" l="1"/>
  <c r="A316" i="14"/>
  <c r="B316" i="14" l="1"/>
  <c r="A317" i="14"/>
  <c r="A318" i="14" l="1"/>
  <c r="B317" i="14"/>
  <c r="B318" i="14" l="1"/>
  <c r="A319" i="14"/>
  <c r="A320" i="14" l="1"/>
  <c r="B319" i="14"/>
  <c r="B320" i="14" l="1"/>
  <c r="A321" i="14"/>
  <c r="A322" i="14" l="1"/>
  <c r="B321" i="14"/>
  <c r="B322" i="14" l="1"/>
  <c r="A323" i="14"/>
  <c r="B323" i="14" l="1"/>
  <c r="A324" i="14"/>
  <c r="B324" i="14" l="1"/>
  <c r="A325" i="14"/>
  <c r="A326" i="14" l="1"/>
  <c r="B325" i="14"/>
  <c r="B326" i="14" l="1"/>
  <c r="A327" i="14"/>
  <c r="B327" i="14" l="1"/>
  <c r="A328" i="14"/>
  <c r="B328" i="14" l="1"/>
  <c r="A329" i="14"/>
  <c r="B329" i="14" l="1"/>
  <c r="A330" i="14"/>
  <c r="B330" i="14" l="1"/>
  <c r="A331" i="14"/>
  <c r="B331" i="14" l="1"/>
  <c r="A332" i="14"/>
  <c r="B332" i="14" l="1"/>
  <c r="A333" i="14"/>
  <c r="A334" i="14" l="1"/>
  <c r="B333" i="14"/>
  <c r="B334" i="14" l="1"/>
  <c r="A335" i="14"/>
  <c r="A336" i="14" l="1"/>
  <c r="B335" i="14"/>
  <c r="B336" i="14" l="1"/>
  <c r="A337" i="14"/>
  <c r="A338" i="14" l="1"/>
  <c r="B337" i="14"/>
  <c r="B338" i="14" l="1"/>
  <c r="A339" i="14"/>
  <c r="B339" i="14" l="1"/>
  <c r="A340" i="14"/>
  <c r="B340" i="14" l="1"/>
  <c r="A341" i="14"/>
  <c r="A342" i="14" l="1"/>
  <c r="B341" i="14"/>
  <c r="B342" i="14" l="1"/>
  <c r="A343" i="14"/>
  <c r="B343" i="14" l="1"/>
  <c r="A344" i="14"/>
  <c r="B344" i="14" l="1"/>
  <c r="A345" i="14"/>
  <c r="B345" i="14" l="1"/>
  <c r="A346" i="14"/>
  <c r="B346" i="14" l="1"/>
  <c r="A347" i="14"/>
  <c r="B347" i="14" l="1"/>
  <c r="A348" i="14"/>
  <c r="B348" i="14" l="1"/>
  <c r="A349" i="14"/>
  <c r="A350" i="14" l="1"/>
  <c r="B349" i="14"/>
  <c r="B350" i="14" l="1"/>
  <c r="A351" i="14"/>
  <c r="A352" i="14" l="1"/>
  <c r="B351" i="14"/>
  <c r="B352" i="14" l="1"/>
  <c r="A353" i="14"/>
  <c r="A354" i="14" l="1"/>
  <c r="B353" i="14"/>
  <c r="B354" i="14" l="1"/>
  <c r="A355" i="14"/>
  <c r="B355" i="14" l="1"/>
  <c r="A356" i="14"/>
  <c r="B356" i="14" l="1"/>
  <c r="A357" i="14"/>
  <c r="A358" i="14" l="1"/>
  <c r="B357" i="14"/>
  <c r="B358" i="14" l="1"/>
  <c r="A359" i="14"/>
  <c r="B359" i="14" l="1"/>
  <c r="A360" i="14"/>
  <c r="B360" i="14" l="1"/>
  <c r="A361" i="14"/>
  <c r="B361" i="14" l="1"/>
  <c r="A362" i="14"/>
  <c r="B362" i="14" l="1"/>
  <c r="A363" i="14"/>
  <c r="B363" i="14" l="1"/>
  <c r="A364" i="14"/>
  <c r="B364" i="14" l="1"/>
  <c r="A365" i="14"/>
  <c r="A366" i="14" l="1"/>
  <c r="B365" i="14"/>
  <c r="B366" i="14" l="1"/>
  <c r="A367" i="14"/>
  <c r="A368" i="14" l="1"/>
  <c r="B367" i="14"/>
  <c r="B368" i="14" l="1"/>
  <c r="A369" i="14"/>
  <c r="A370" i="14" l="1"/>
  <c r="B369" i="14"/>
  <c r="B370" i="14" l="1"/>
  <c r="A371" i="14"/>
  <c r="B371" i="14" l="1"/>
  <c r="A372" i="14"/>
  <c r="B372" i="14" l="1"/>
  <c r="A373" i="14"/>
  <c r="A374" i="14" l="1"/>
  <c r="B373" i="14"/>
  <c r="B374" i="14" l="1"/>
  <c r="A375" i="14"/>
  <c r="A376" i="14" s="1"/>
  <c r="B375" i="14" l="1"/>
  <c r="B376" i="14"/>
  <c r="D9" i="13" l="1"/>
  <c r="C9" i="13"/>
  <c r="B6" i="13"/>
  <c r="A11" i="12" l="1"/>
  <c r="O23" i="12" l="1"/>
  <c r="O22" i="12"/>
  <c r="O21" i="12"/>
  <c r="O20" i="12"/>
  <c r="O19" i="12"/>
  <c r="O18" i="12"/>
  <c r="O17" i="12"/>
  <c r="O16" i="12"/>
  <c r="O15" i="12"/>
  <c r="O14" i="12"/>
  <c r="O13" i="12"/>
  <c r="O12" i="12"/>
  <c r="O11" i="12"/>
  <c r="A23" i="12" l="1"/>
  <c r="A22" i="12"/>
  <c r="A21" i="12"/>
  <c r="A20" i="12"/>
  <c r="A19" i="12"/>
  <c r="A18" i="12"/>
  <c r="A17" i="12"/>
  <c r="A16" i="12"/>
  <c r="A15" i="12"/>
  <c r="A14" i="12"/>
  <c r="A13" i="12"/>
  <c r="A12" i="12"/>
  <c r="O19" i="11" l="1"/>
  <c r="O17" i="11"/>
  <c r="O15" i="11"/>
  <c r="O13" i="11"/>
  <c r="O11" i="11"/>
  <c r="O35" i="9"/>
  <c r="O33" i="9"/>
  <c r="O31" i="9"/>
  <c r="O29" i="9"/>
  <c r="O27" i="9"/>
  <c r="O25" i="9"/>
  <c r="O23" i="9"/>
  <c r="O21" i="9"/>
  <c r="O19" i="9"/>
  <c r="O17" i="9"/>
  <c r="O15" i="9"/>
  <c r="O11" i="9"/>
  <c r="O13" i="9"/>
  <c r="C17" i="7" l="1"/>
  <c r="C16" i="7"/>
  <c r="B7" i="11"/>
  <c r="B7" i="9"/>
  <c r="B7" i="12" l="1"/>
  <c r="A7" i="8" l="1"/>
</calcChain>
</file>

<file path=xl/sharedStrings.xml><?xml version="1.0" encoding="utf-8"?>
<sst xmlns="http://schemas.openxmlformats.org/spreadsheetml/2006/main" count="586" uniqueCount="450">
  <si>
    <t>DVR-Nr. 1069683</t>
  </si>
  <si>
    <t>Meldeadresse:</t>
  </si>
  <si>
    <t>datenerhebung@e-control.at</t>
  </si>
  <si>
    <t>Betreff:</t>
  </si>
  <si>
    <t>Kalenderjahr</t>
  </si>
  <si>
    <t/>
  </si>
  <si>
    <t>Unternehmen</t>
  </si>
  <si>
    <t xml:space="preserve">Sachbearbeiter  </t>
  </si>
  <si>
    <t>Telefonnummer</t>
  </si>
  <si>
    <t xml:space="preserve">E-Mail-Adresse  </t>
  </si>
  <si>
    <t>Einheit</t>
  </si>
  <si>
    <t>Firmenname</t>
  </si>
  <si>
    <t>ENERGIEALLIANZ Austria GmbH</t>
  </si>
  <si>
    <t>Salzburg AG für Energie, Verkehr und Telekommunikation</t>
  </si>
  <si>
    <t>€Cent/kWh</t>
  </si>
  <si>
    <t>Anmerkungen</t>
  </si>
  <si>
    <t>Energie AG Oberösterreich Trading GmbH</t>
  </si>
  <si>
    <t>EHA Energie-Handels-Gesellschaft mbH &amp; Co. KG</t>
  </si>
  <si>
    <t>RWE Supply &amp; Trading GmbH</t>
  </si>
  <si>
    <t>Bayerngas GmbH</t>
  </si>
  <si>
    <t>Mengengewichtete durchschnittliche Einkaufspreise für Erdgas beim Bezug von inländischen Produzenten ohne Steuern und Abgaben</t>
  </si>
  <si>
    <t>20. des Folgemonats</t>
  </si>
  <si>
    <t>natGAS Aktiengesellschaft</t>
  </si>
  <si>
    <t>Arnoldstein</t>
  </si>
  <si>
    <t>Baumgarten</t>
  </si>
  <si>
    <t>Laa/Thaya</t>
  </si>
  <si>
    <t>Mosonmagyarovar</t>
  </si>
  <si>
    <t>Murfeld</t>
  </si>
  <si>
    <t>Oberkappel</t>
  </si>
  <si>
    <t>Überackern</t>
  </si>
  <si>
    <t>Petrzalka</t>
  </si>
  <si>
    <t>25X-2BENERGIASPU</t>
  </si>
  <si>
    <t>2B Energia S.p.A.</t>
  </si>
  <si>
    <t>17X100A100R0186I</t>
  </si>
  <si>
    <t>12XATEL-HANDEL-K</t>
  </si>
  <si>
    <t>Alpiq AG</t>
  </si>
  <si>
    <t>12XEGL-H-------0</t>
  </si>
  <si>
    <t>Axpo Trading AG</t>
  </si>
  <si>
    <t>11XBPGAS-------E</t>
  </si>
  <si>
    <t>BP Gas Marketing Ltd</t>
  </si>
  <si>
    <t>CEZ, a. s.</t>
  </si>
  <si>
    <t>26X00000001591-E</t>
  </si>
  <si>
    <t>Consorzio Toscana Energia S.p.A.</t>
  </si>
  <si>
    <t>11XDANSKECOM---P</t>
  </si>
  <si>
    <t>Danske Commodities A/S</t>
  </si>
  <si>
    <t>12X-0000001848-D</t>
  </si>
  <si>
    <t>11XEDFTRADING--G</t>
  </si>
  <si>
    <t>EDF Trading Limited</t>
  </si>
  <si>
    <t>26X00000003791-T</t>
  </si>
  <si>
    <t>Edison S.p.A.</t>
  </si>
  <si>
    <t>11XEHA---------R</t>
  </si>
  <si>
    <t>11XENEL-H------S</t>
  </si>
  <si>
    <t>Enel Trade S.p.A.</t>
  </si>
  <si>
    <t>28XENS---------6</t>
  </si>
  <si>
    <t>14XENERGIEAG-BGS</t>
  </si>
  <si>
    <t>21X000000001154E</t>
  </si>
  <si>
    <t>Energy Trade spa</t>
  </si>
  <si>
    <t>17X100A100R03017</t>
  </si>
  <si>
    <t>Eni SpA</t>
  </si>
  <si>
    <t>23XENERGIANOI--5</t>
  </si>
  <si>
    <t>Enoi S.p.A.</t>
  </si>
  <si>
    <t>25X-ENOVASRL---5</t>
  </si>
  <si>
    <t>GAS CONNECT AUSTRIA GmbH</t>
  </si>
  <si>
    <t>11XGAZPROM-MT--Y</t>
  </si>
  <si>
    <t>25X-GDFSUEZGASV2</t>
  </si>
  <si>
    <t>17X100A100R0128W</t>
  </si>
  <si>
    <t>11XGETEC-------5</t>
  </si>
  <si>
    <t>12X-0000001807-W</t>
  </si>
  <si>
    <t>Gunvor International B.V., Amsterdam, Geneva Branch</t>
  </si>
  <si>
    <t>25X-GWHGASHANDEY</t>
  </si>
  <si>
    <t>Hera Trading S.r.l.</t>
  </si>
  <si>
    <t>13XKAERNTEN0000X</t>
  </si>
  <si>
    <t>KELAG-Kärntner Elektrizitäts-Aktiengesellschaft</t>
  </si>
  <si>
    <t>14XLINZSTROM-BG9</t>
  </si>
  <si>
    <t>Mercuria Energy Trading S.A.</t>
  </si>
  <si>
    <t>21X000000001134K</t>
  </si>
  <si>
    <t>21X000000001021X</t>
  </si>
  <si>
    <t>39X50NITRO00000P</t>
  </si>
  <si>
    <t>NitrogenMuvek ZRT</t>
  </si>
  <si>
    <t>21X000000001130S</t>
  </si>
  <si>
    <t>12XREZIA-ITA---K</t>
  </si>
  <si>
    <t>Repower Italia S.p.A.</t>
  </si>
  <si>
    <t>23X----100225-1C</t>
  </si>
  <si>
    <t>Roma Gas &amp; Power S.p.A.</t>
  </si>
  <si>
    <t>14XSALZBURGAG-B8</t>
  </si>
  <si>
    <t>11XSHELLTRADINGZ</t>
  </si>
  <si>
    <t>Shell Energy Europe ltd</t>
  </si>
  <si>
    <t>24X-SPP-SK-123-5</t>
  </si>
  <si>
    <t>21X000000001073E</t>
  </si>
  <si>
    <t>Spigas s.r.l.</t>
  </si>
  <si>
    <t>11XVE-TRADING--X</t>
  </si>
  <si>
    <t>Vattenfall Energy Trading GmbH</t>
  </si>
  <si>
    <t>13XVERBUND1234-P</t>
  </si>
  <si>
    <t>23XVITOLSA-----3</t>
  </si>
  <si>
    <t>Vitol SA</t>
  </si>
  <si>
    <t>23XVNGAG-------P</t>
  </si>
  <si>
    <t>WINGAS GmbH</t>
  </si>
  <si>
    <t>25X-WORLDENERGYY</t>
  </si>
  <si>
    <t>EIC-Code / Kennung</t>
  </si>
  <si>
    <t>23X---------ECGA</t>
  </si>
  <si>
    <t>14XEAA-BILANZ00K</t>
  </si>
  <si>
    <t>21X-AT-B-A0A0A-K</t>
  </si>
  <si>
    <t>26X00000001201-S</t>
  </si>
  <si>
    <t>12XMETSA-------C</t>
  </si>
  <si>
    <t>21X000000001026N</t>
  </si>
  <si>
    <t>23XWINGASGMBH--Y</t>
  </si>
  <si>
    <t>21X000000001052M</t>
  </si>
  <si>
    <t>11XEON-H-------8</t>
  </si>
  <si>
    <t>21X-SK-A-A0A0A-N</t>
  </si>
  <si>
    <t>Gazprom Austria GmbH</t>
  </si>
  <si>
    <t>11XIGET--------D</t>
  </si>
  <si>
    <t>21X000000001136G</t>
  </si>
  <si>
    <t>Koch Supply &amp; Trading SARL</t>
  </si>
  <si>
    <t>MET International AG</t>
  </si>
  <si>
    <t>21X000000001033Q</t>
  </si>
  <si>
    <t>17X100A100I009IC</t>
  </si>
  <si>
    <t>Sorgenia Trading S.p.A.</t>
  </si>
  <si>
    <t>Wien Energie GmbH</t>
  </si>
  <si>
    <t>Slovenský plynárenský priemysel, a.s.</t>
  </si>
  <si>
    <t>Electrade S.p.A.</t>
  </si>
  <si>
    <t>EnBW Energie Baden-Württemberg AG</t>
  </si>
  <si>
    <t>Energie Steiermark Business GmbH</t>
  </si>
  <si>
    <t>GEN-I, trgovanje in prodaja elektricne energije, d.o.o.</t>
  </si>
  <si>
    <t>Magyar Földgázkereskedö Zrt.</t>
  </si>
  <si>
    <t>Neas Energy A/S</t>
  </si>
  <si>
    <t>Südwestdeutsche Stromhandels GmbH</t>
  </si>
  <si>
    <t>Trailstone GmbH</t>
  </si>
  <si>
    <t>28XELECTRADE---R</t>
  </si>
  <si>
    <t>11XENBW-H------P</t>
  </si>
  <si>
    <t>13XSTEWEAG-STEGH</t>
  </si>
  <si>
    <t>28X0000000000128</t>
  </si>
  <si>
    <t>25X-EONFLDGZTRA9</t>
  </si>
  <si>
    <t>11XNEAS--------Q</t>
  </si>
  <si>
    <t>11XSUEDWESTSTRO8</t>
  </si>
  <si>
    <t>23X--130612-TSD8</t>
  </si>
  <si>
    <t>25X-WIENENERGIEN</t>
  </si>
  <si>
    <t>TIGAS Erdgas Tirol GmbH</t>
  </si>
  <si>
    <t>Vorarlberger Kraftwerke AG</t>
  </si>
  <si>
    <t>12X-0000001844-P</t>
  </si>
  <si>
    <t>Castleton Commodities Merchant Europe Sàrl</t>
  </si>
  <si>
    <t>21X000000001114Q</t>
  </si>
  <si>
    <t>GasVersorgung Süddeutschland GmbH</t>
  </si>
  <si>
    <t>Panrusgáz Gázkereskedelmi Zrt.</t>
  </si>
  <si>
    <t>Worldenergy SA</t>
  </si>
  <si>
    <t>21X000000001127H</t>
  </si>
  <si>
    <t>21X0000000012582</t>
  </si>
  <si>
    <t>15X-JAS--------X</t>
  </si>
  <si>
    <t>JAS Budapest Zrt.</t>
  </si>
  <si>
    <t>31X-HEP-DD-----9</t>
  </si>
  <si>
    <t>Hrvatska elektroprivreda d.d.</t>
  </si>
  <si>
    <t>11XCITIGLOBMKT-Z</t>
  </si>
  <si>
    <t>CITIGROUP GLOBAL MARKETS LIMITED</t>
  </si>
  <si>
    <t>26X00000012091-Q</t>
  </si>
  <si>
    <t>Utilità S.p.A.</t>
  </si>
  <si>
    <t>27XALPIQ-ENERGYS</t>
  </si>
  <si>
    <t>Alpiq Energy SE</t>
  </si>
  <si>
    <t>Uniper Global Commodities SE</t>
  </si>
  <si>
    <t>27X-EP-COMMO---N</t>
  </si>
  <si>
    <t>EP Commodities, a.s.</t>
  </si>
  <si>
    <t>11XTOTAL-------8</t>
  </si>
  <si>
    <t>Total Gas &amp; Power Limited</t>
  </si>
  <si>
    <t>MWh</t>
  </si>
  <si>
    <t>Durchleitungen (Importe)</t>
  </si>
  <si>
    <t>Einkauf und Einkaufspreise Produktion</t>
  </si>
  <si>
    <t>Importe und Importpreise</t>
  </si>
  <si>
    <t>Bei Bedarf Bezeichnung ändern bzw. Liste erweitern</t>
  </si>
  <si>
    <t>Jänner</t>
  </si>
  <si>
    <t>Februar</t>
  </si>
  <si>
    <t>März</t>
  </si>
  <si>
    <t>April</t>
  </si>
  <si>
    <t>Mai</t>
  </si>
  <si>
    <t>Juni</t>
  </si>
  <si>
    <t>Juli</t>
  </si>
  <si>
    <t>August</t>
  </si>
  <si>
    <t>September</t>
  </si>
  <si>
    <t>Oktober</t>
  </si>
  <si>
    <t>November</t>
  </si>
  <si>
    <t>Dezember</t>
  </si>
  <si>
    <t>Produzent</t>
  </si>
  <si>
    <t>Importpunkt</t>
  </si>
  <si>
    <t>Exporte sind für diese Erhebung nicht relevant.</t>
  </si>
  <si>
    <t xml:space="preserve">Die gemeldete Importe haben die Importe, die durchgeleitet werden, zu umfassen. </t>
  </si>
  <si>
    <t>ENGIE SA</t>
  </si>
  <si>
    <t>23X-GDFS----B3GA</t>
  </si>
  <si>
    <t>39X80FOGAZESZ00B</t>
  </si>
  <si>
    <t>GHG Emissions Traders and Consultants Ltd</t>
  </si>
  <si>
    <t>55XGHGEMITRACONQ</t>
  </si>
  <si>
    <t>NOVATEK GAS &amp; POWER GmbH</t>
  </si>
  <si>
    <t>21X000000001141N</t>
  </si>
  <si>
    <t>PETROL, Slovenska energetska družba, d.d., Ljubljana</t>
  </si>
  <si>
    <t>28X-PETROL-LJ--C</t>
  </si>
  <si>
    <t>OMV Gas Marketing &amp; Trading GmbH</t>
  </si>
  <si>
    <t>39X50PANRUS00001</t>
  </si>
  <si>
    <t>Uniper Energy Storage GmbH</t>
  </si>
  <si>
    <t>25X-VERBUNDTHERI</t>
  </si>
  <si>
    <t>A2A Trading SpA</t>
  </si>
  <si>
    <t>Europe Energy S.p.A.</t>
  </si>
  <si>
    <t>26X00000003181-Q</t>
  </si>
  <si>
    <t>Ompex AG</t>
  </si>
  <si>
    <t>12XOMPEX-------F</t>
  </si>
  <si>
    <t>21X000000001103V</t>
  </si>
  <si>
    <t>Es sind jeweils die allokierten, nicht saldierten Importe zu melden (nicht die vertraglich vereinbarten Importmengen). Importe über grenzüberschreitende Speicheranlagen sind zu inkludieren.</t>
  </si>
  <si>
    <t>OMV Austria Exploration &amp; Production GmbH</t>
  </si>
  <si>
    <t>Rohöl-Aufsuchungs AG</t>
  </si>
  <si>
    <t>Freilassing</t>
  </si>
  <si>
    <t>Speicher MAB</t>
  </si>
  <si>
    <t>Speicher 7fields</t>
  </si>
  <si>
    <t>NCG VHP</t>
  </si>
  <si>
    <t>Unter dem Importpunkt NCG VHP sind die für den Entry in die Marktgebiete Tirol und Vorarlberg sowie die Durchleitung nach Liechtenstein allokierten Mengen zu melden.</t>
  </si>
  <si>
    <t>Letztes Monat der Rückschau</t>
  </si>
  <si>
    <t>Nur ausfüllen, wenn ein anderer Meldetermin als 15. Oktober</t>
  </si>
  <si>
    <t>Importverträge mit einer mehr als einjährigen Laufzeit</t>
  </si>
  <si>
    <t xml:space="preserve">Importverträge </t>
  </si>
  <si>
    <t>Restlaufzeit
(Jahre)</t>
  </si>
  <si>
    <t>Tatsächlich 
bezogene Mengen</t>
  </si>
  <si>
    <t>Kontrahierte Jahresmengen</t>
  </si>
  <si>
    <t>Rückschau</t>
  </si>
  <si>
    <t>mit einer Restlaufzeit ...</t>
  </si>
  <si>
    <t>bis 2</t>
  </si>
  <si>
    <t>von 2 bis 5</t>
  </si>
  <si>
    <t>von 5 bis 10</t>
  </si>
  <si>
    <t>von 10 bis 15</t>
  </si>
  <si>
    <t>von 15 bis 20</t>
  </si>
  <si>
    <t>über 20</t>
  </si>
  <si>
    <t>insgesamt</t>
  </si>
  <si>
    <r>
      <rPr>
        <b/>
        <sz val="10"/>
        <rFont val="Arial"/>
        <family val="2"/>
      </rPr>
      <t>Tabellenblatt</t>
    </r>
    <r>
      <rPr>
        <sz val="10"/>
        <rFont val="Arial"/>
        <family val="2"/>
      </rPr>
      <t xml:space="preserve"> Vertrag</t>
    </r>
  </si>
  <si>
    <t>Für die österreichische Endverbraucherversorgung verfügbare Speicherinhalte</t>
  </si>
  <si>
    <t>Datum
(Gastag)</t>
  </si>
  <si>
    <t>Speicherunternehmen bzw. Betreiber von Speicheranlagen</t>
  </si>
  <si>
    <t>Speicherinhalt für "Inland"</t>
  </si>
  <si>
    <t>TT.MM.JJJJ</t>
  </si>
  <si>
    <t>Tag</t>
  </si>
  <si>
    <t>astora GmbH &amp; Co. KG</t>
  </si>
  <si>
    <t>GSA LLC</t>
  </si>
  <si>
    <t>OMV Gas Storage GmbH</t>
  </si>
  <si>
    <t>RAG Energy Storage GmbH</t>
  </si>
  <si>
    <t>Wiener Erdgasspeicher GmbH</t>
  </si>
  <si>
    <t>AT900059</t>
  </si>
  <si>
    <t>Tageswerte bis 14 Uhr des jeweiligen Mittwochs</t>
  </si>
  <si>
    <t>Meldetermine:</t>
  </si>
  <si>
    <t>Erdgashändler</t>
  </si>
  <si>
    <r>
      <rPr>
        <b/>
        <sz val="10"/>
        <rFont val="Arial"/>
        <family val="2"/>
      </rPr>
      <t>Tageserhebung</t>
    </r>
    <r>
      <rPr>
        <sz val="10"/>
        <rFont val="Arial"/>
        <family val="2"/>
      </rPr>
      <t xml:space="preserve"> (Tabellenblatt </t>
    </r>
    <r>
      <rPr>
        <b/>
        <sz val="10"/>
        <rFont val="Arial"/>
        <family val="2"/>
      </rPr>
      <t>TT_SpV)</t>
    </r>
  </si>
  <si>
    <r>
      <rPr>
        <b/>
        <sz val="10"/>
        <rFont val="Arial"/>
        <family val="2"/>
      </rPr>
      <t>Monatserhebung</t>
    </r>
    <r>
      <rPr>
        <sz val="10"/>
        <rFont val="Arial"/>
        <family val="2"/>
      </rPr>
      <t xml:space="preserve"> (Tabellenblätter MM_*)</t>
    </r>
  </si>
  <si>
    <r>
      <rPr>
        <b/>
        <sz val="10"/>
        <rFont val="Arial"/>
        <family val="2"/>
      </rPr>
      <t>Bitte ausfüllen, wenn keine Speicherverträge</t>
    </r>
    <r>
      <rPr>
        <sz val="10"/>
        <rFont val="Arial"/>
        <family val="2"/>
      </rPr>
      <t xml:space="preserve"> 
(Leermeldung Speicherinhalt für Inland / Tabellenblatt 'TT_SpV')</t>
    </r>
  </si>
  <si>
    <r>
      <rPr>
        <b/>
        <sz val="10"/>
        <rFont val="Arial"/>
        <family val="2"/>
      </rPr>
      <t>Bitte ausfüllen, wenn keine Importverträge mit einer mehr als einjährigen Laufzeit</t>
    </r>
    <r>
      <rPr>
        <sz val="10"/>
        <rFont val="Arial"/>
        <family val="2"/>
      </rPr>
      <t xml:space="preserve">
(Leermeldung Verträge / Tabellenblatt 'Vertrag*')</t>
    </r>
  </si>
  <si>
    <r>
      <rPr>
        <b/>
        <sz val="10"/>
        <rFont val="Arial"/>
        <family val="2"/>
      </rPr>
      <t>Bitte ausfüllen, wenn im Berichtsjahr keine Käufe aus Produktion getätigt wurden</t>
    </r>
    <r>
      <rPr>
        <sz val="10"/>
        <rFont val="Arial"/>
        <family val="2"/>
      </rPr>
      <t xml:space="preserve">
(Leermeldung monatliche Käufe aus Produktion / Tabellenblatt 'MM_Prod')</t>
    </r>
  </si>
  <si>
    <t>AGCS Gas Clearing and Settlement AG</t>
  </si>
  <si>
    <t>14X----AGCS-0013</t>
  </si>
  <si>
    <t>AGGM Austrian Gas Grid Management AG</t>
  </si>
  <si>
    <t>25X-AGGMAUSTRIA3</t>
  </si>
  <si>
    <t>11XCEZ-CZ------1</t>
  </si>
  <si>
    <t>E WIE EINFACH GmbH</t>
  </si>
  <si>
    <t>11XEON-080000--U</t>
  </si>
  <si>
    <t>easy green energy GmbH &amp; Co KG</t>
  </si>
  <si>
    <t>EHA Austria Energie-Handelsgesellschaft mbH</t>
  </si>
  <si>
    <t>Energie AG Oberösterreich Power Solutions GmbH (gasdiskont.at)</t>
  </si>
  <si>
    <t>Energie AG Oberösterreich Power Solutions GmbH</t>
  </si>
  <si>
    <t>25X-OGAS-WRMEGMR</t>
  </si>
  <si>
    <t>Energie Burgenland Vertrieb GmbH &amp; Co KG</t>
  </si>
  <si>
    <t>25X-ENERGIEBURGC</t>
  </si>
  <si>
    <t>Energie Direct Mineralölhandelsges.m.b.H.</t>
  </si>
  <si>
    <t>25X-ENERGIEDIREH</t>
  </si>
  <si>
    <t>Energie Graz GmbH &amp; Co. KG</t>
  </si>
  <si>
    <t>14XGRAZER-STW-LN</t>
  </si>
  <si>
    <t>Energie Klagenfurt GmbH</t>
  </si>
  <si>
    <t>14XEKG-LIE00000Y</t>
  </si>
  <si>
    <t>ENERGIE RIED GmbH</t>
  </si>
  <si>
    <t>14XE-RIED-TRA00J</t>
  </si>
  <si>
    <t>Energie Steiermark Kunden GmbH</t>
  </si>
  <si>
    <t>Energie Steiermark Natur GmbH</t>
  </si>
  <si>
    <t>Energy Services Handels- und Dienstleistungs GmbH</t>
  </si>
  <si>
    <t>14XENERGY-L00006</t>
  </si>
  <si>
    <t>Enova S.r.l.</t>
  </si>
  <si>
    <t>Erdgas Import Salzburg GmbH</t>
  </si>
  <si>
    <t>25X-ERDGASIMPORK</t>
  </si>
  <si>
    <t>EVA-Erdgasversorgung Ausserfern GmbH</t>
  </si>
  <si>
    <t>25X-EVAERDGASVEL</t>
  </si>
  <si>
    <t>EVN AG</t>
  </si>
  <si>
    <t>14XEVN-AG0000001</t>
  </si>
  <si>
    <t>EVN Energievertrieb GmbH &amp; Co KG</t>
  </si>
  <si>
    <t>14XEVN-V0000000E</t>
  </si>
  <si>
    <t>eww ag</t>
  </si>
  <si>
    <t>25X-ELEKTRIZITTO</t>
  </si>
  <si>
    <t>Gasversorgung Veitsch</t>
  </si>
  <si>
    <t>14X----0000031-D</t>
  </si>
  <si>
    <t>Gazprom Export LLC</t>
  </si>
  <si>
    <t>Gazprom Marketing &amp; Trading Limited</t>
  </si>
  <si>
    <t>Gazprom Schweiz AG</t>
  </si>
  <si>
    <t>GETEC ENERGIE AG</t>
  </si>
  <si>
    <t>goldgas GmbH</t>
  </si>
  <si>
    <t>21X000000001108L</t>
  </si>
  <si>
    <t>Greenhouse Power GmbH</t>
  </si>
  <si>
    <t>25X-GREENHOUSEPY</t>
  </si>
  <si>
    <t>Grünwelt Energie GmbH</t>
  </si>
  <si>
    <t>14XGRUENWELT---5</t>
  </si>
  <si>
    <t>Gutmann GmbH</t>
  </si>
  <si>
    <t>14YGUTMANN-----Z</t>
  </si>
  <si>
    <t>KEHAG Energiehandel GmbH</t>
  </si>
  <si>
    <t>11XKEHAGEH-----S</t>
  </si>
  <si>
    <t>LCG Energy GmbH</t>
  </si>
  <si>
    <t>11YW1-LCG-ENERG8</t>
  </si>
  <si>
    <t>Leu Energie Austria GmbH</t>
  </si>
  <si>
    <t>LINZ GAS Vertrieb GmbH &amp; Co KG</t>
  </si>
  <si>
    <t>MAINGAU Energie GmbH</t>
  </si>
  <si>
    <t>MAXENERGY Austria Handels GmbH</t>
  </si>
  <si>
    <t>14X----0000011-L</t>
  </si>
  <si>
    <t>McGas GmbH</t>
  </si>
  <si>
    <t>14X----0000030-G</t>
  </si>
  <si>
    <t>MONTANA Energie Handel AT GmbH</t>
  </si>
  <si>
    <t>MyElectric Energievertriebs- und -dienstleistungs GmbH</t>
  </si>
  <si>
    <t>14XMYELECTRIC-L8</t>
  </si>
  <si>
    <t>oekostrom GmbH für Vertrieb, Planung und Energiedienstleistungen</t>
  </si>
  <si>
    <t>25X-OMVGASSTORA5</t>
  </si>
  <si>
    <t>PST Europe Sales GmbH</t>
  </si>
  <si>
    <t>redgas GmbH</t>
  </si>
  <si>
    <t>RhönEnergie Fulda GmbH</t>
  </si>
  <si>
    <t>11XUEWAG-------G</t>
  </si>
  <si>
    <t>schlaustrom GmbH</t>
  </si>
  <si>
    <t>14X----0000008-4</t>
  </si>
  <si>
    <t>Stadtbetriebe Steyr GmbH</t>
  </si>
  <si>
    <t>25X-STADTBETRIER</t>
  </si>
  <si>
    <t>Stadtwerke Bietigheim-Bissingen GmbH</t>
  </si>
  <si>
    <t>11YW1-BIEBI-INTF</t>
  </si>
  <si>
    <t>Stadtwerke Bregenz GmbH</t>
  </si>
  <si>
    <t>Stadtwerke Kapfenberg GmbH</t>
  </si>
  <si>
    <t>14XKAPFENBERG-LK</t>
  </si>
  <si>
    <t>Stadtwerke Leoben</t>
  </si>
  <si>
    <t>Sturm Energie GmbH</t>
  </si>
  <si>
    <t>14YSTURMENERGIE1</t>
  </si>
  <si>
    <t>SWITCH Energievertriebsgesellschaft mbH</t>
  </si>
  <si>
    <t>14XSWITCH-GMBH0J</t>
  </si>
  <si>
    <t>TERAWATT International Stromhandelsgesellschaft m.b.H</t>
  </si>
  <si>
    <t>14XTERAWATT000BA</t>
  </si>
  <si>
    <t>25X-TIGAS-ERDGAG</t>
  </si>
  <si>
    <t>TopEnergy Service GmbH</t>
  </si>
  <si>
    <t>14XTOPENERGY-XX0</t>
  </si>
  <si>
    <t>Trans Austria Gasleitung GmbH</t>
  </si>
  <si>
    <t>21X-AT-C-A0A0A-B</t>
  </si>
  <si>
    <t>VERBUND AG</t>
  </si>
  <si>
    <t>13X-APC--------I</t>
  </si>
  <si>
    <t>Verbund Thermal Power Gmbh &amp; Co KG in Liqu.</t>
  </si>
  <si>
    <t>VERBUND Trading GmbH</t>
  </si>
  <si>
    <t>Vitalis Handels GmbH</t>
  </si>
  <si>
    <t>VNG Austria GmbH</t>
  </si>
  <si>
    <t>Voestalpine Rohstoffbeschaffungs GmbH</t>
  </si>
  <si>
    <t>13X-VKW-HANDEL-M</t>
  </si>
  <si>
    <t>WIEN ENERGIE Vertrieb GmbH &amp; Co KG</t>
  </si>
  <si>
    <t>14XWIENSTR-ENER0</t>
  </si>
  <si>
    <t>Erdgas - Produzenten</t>
  </si>
  <si>
    <t>25X-OMVAUSTRIAE7</t>
  </si>
  <si>
    <t>Erdgas - Speicherunternehmen</t>
  </si>
  <si>
    <t>21X000000001160J</t>
  </si>
  <si>
    <t>25X-GSALLC-----E</t>
  </si>
  <si>
    <t>25X-RAGENERGYSTV</t>
  </si>
  <si>
    <t>A&amp;B Ausgleichsenergie &amp; Bilanzgruppen-Management AG</t>
  </si>
  <si>
    <t>10X1001A1001A47X</t>
  </si>
  <si>
    <t>Bayerngas Energy GmbH</t>
  </si>
  <si>
    <t>21X0000000012744</t>
  </si>
  <si>
    <t>AT900599</t>
  </si>
  <si>
    <t>AT900769</t>
  </si>
  <si>
    <t>AT901179</t>
  </si>
  <si>
    <t>AT900119</t>
  </si>
  <si>
    <t>AT901889</t>
  </si>
  <si>
    <t>envitra Energiehandel Ges.m.b.H.</t>
  </si>
  <si>
    <t>25X-ENVITRAENERW</t>
  </si>
  <si>
    <t>GEN-I Vienna GmbH</t>
  </si>
  <si>
    <t>14XGENI--------T</t>
  </si>
  <si>
    <t>Global NRG Zrt.</t>
  </si>
  <si>
    <t>25X-GLOBALNRGZRV</t>
  </si>
  <si>
    <t>AT901809</t>
  </si>
  <si>
    <t>AT900429</t>
  </si>
  <si>
    <t>PGNiG Supply &amp; Trading GmbH</t>
  </si>
  <si>
    <t>25Y-PGNI---1---U</t>
  </si>
  <si>
    <t>AT901539</t>
  </si>
  <si>
    <t>AT645019</t>
  </si>
  <si>
    <t>AT900299</t>
  </si>
  <si>
    <t>AT901189</t>
  </si>
  <si>
    <t>EIC-Nummer / Kennung</t>
  </si>
  <si>
    <r>
      <rPr>
        <b/>
        <sz val="10"/>
        <rFont val="Arial"/>
        <family val="2"/>
      </rPr>
      <t>Bitte ausfüllen, wenn im Berichtsjahr keine Importe getätigt wurden</t>
    </r>
    <r>
      <rPr>
        <sz val="10"/>
        <rFont val="Arial"/>
        <family val="2"/>
      </rPr>
      <t xml:space="preserve">
(Leermeldung monatliche Importe / Tabellenblatt 'MM_Imp')</t>
    </r>
  </si>
  <si>
    <t>Engie Global Markets</t>
  </si>
  <si>
    <t>eustream a.s.</t>
  </si>
  <si>
    <t>GEOPLIN d.o.o LJUBLJANA</t>
  </si>
  <si>
    <t>25X-VOESTALPINEP</t>
  </si>
  <si>
    <t>Leermeldung</t>
  </si>
  <si>
    <t>Open Energy Platform AG</t>
  </si>
  <si>
    <t>12Y-0000000944-C</t>
  </si>
  <si>
    <t>AOT Energy Switzerland AG</t>
  </si>
  <si>
    <t>12X-0000001959-1</t>
  </si>
  <si>
    <t>BNP Paribas</t>
  </si>
  <si>
    <t>11XBNPPARIBAS125</t>
  </si>
  <si>
    <t>Centrex Italia S.p.A.</t>
  </si>
  <si>
    <t>25X-CENTREXITALB</t>
  </si>
  <si>
    <t>Energi Danmark A/S</t>
  </si>
  <si>
    <t>11XDISAM-------V</t>
  </si>
  <si>
    <t>ENGIE Energie GmbH</t>
  </si>
  <si>
    <t>ESTRA ENERGIE SRL</t>
  </si>
  <si>
    <t>21X0000000013481</t>
  </si>
  <si>
    <t>INA-INDUSTRIJA NAFTE D.D.</t>
  </si>
  <si>
    <t>31X-INA-HR-----T</t>
  </si>
  <si>
    <t>11XMAINGAU63179W</t>
  </si>
  <si>
    <t>METAENERGIA SPA</t>
  </si>
  <si>
    <t>26X0000OEMTNRG-8</t>
  </si>
  <si>
    <t>MFGK Austria GmbH</t>
  </si>
  <si>
    <t>25X-MFGKAUSTRI-L</t>
  </si>
  <si>
    <t>MND a.s.</t>
  </si>
  <si>
    <t>27X-MND-GASTR--C</t>
  </si>
  <si>
    <t>14XOEKOSTROM-V-O</t>
  </si>
  <si>
    <t>PROENERGY d.o.o.</t>
  </si>
  <si>
    <t>31X-P-ENERG----N</t>
  </si>
  <si>
    <t>26X00000106231-F</t>
  </si>
  <si>
    <t>Trafigura Trading (Europe) Sàrl</t>
  </si>
  <si>
    <t>12X-0000001967-3</t>
  </si>
  <si>
    <t>14X-VITALIS----1</t>
  </si>
  <si>
    <t>EVIVA S.p.A.</t>
  </si>
  <si>
    <t>In Commodities A/S</t>
  </si>
  <si>
    <t>45X000000000043A</t>
  </si>
  <si>
    <t>Duferco Energia S.P.A.</t>
  </si>
  <si>
    <t>26X00000009701-T</t>
  </si>
  <si>
    <t>DXT Commodities SA</t>
  </si>
  <si>
    <t>E.ON Energiakereskedelmi Kft.</t>
  </si>
  <si>
    <t>15X-EON-EKER---A</t>
  </si>
  <si>
    <t>ENET Energy SA</t>
  </si>
  <si>
    <t>21X000000001135I</t>
  </si>
  <si>
    <t>ENSTROGA GmbH</t>
  </si>
  <si>
    <t>14XENSTROGA----X</t>
  </si>
  <si>
    <t>Equinor ASA</t>
  </si>
  <si>
    <t>Fulminant Energie GmbH</t>
  </si>
  <si>
    <t>AT902199</t>
  </si>
  <si>
    <t>Gas Natural Europe S.A.S.</t>
  </si>
  <si>
    <t>21X000000001074C</t>
  </si>
  <si>
    <t>Gazprom Italia</t>
  </si>
  <si>
    <t>KELAG Energie &amp; Wärme GmbH</t>
  </si>
  <si>
    <t>AT902209</t>
  </si>
  <si>
    <t>Liechtensteinische Gasversorgung</t>
  </si>
  <si>
    <t>12X-0000001943-N</t>
  </si>
  <si>
    <t>LINZ STROM GAS WÄRME GmbH</t>
  </si>
  <si>
    <t>Macquarie Bank International Limited</t>
  </si>
  <si>
    <t>11X-MACBANKINT-1</t>
  </si>
  <si>
    <t>MOL Commodity Trading Kft.</t>
  </si>
  <si>
    <t>23X--140211MCT-E</t>
  </si>
  <si>
    <t>11XMONTANA-----R</t>
  </si>
  <si>
    <t>NKM Földgázszolgáltató Zártkörűen Működő Részvénytársaság</t>
  </si>
  <si>
    <t>PPD Global SA</t>
  </si>
  <si>
    <t>23X--171026--P-M</t>
  </si>
  <si>
    <t>RAG Austria AG</t>
  </si>
  <si>
    <t>VNG Handel &amp; Vertrieb GmbH</t>
  </si>
  <si>
    <t>WIEE Hungary Kft.</t>
  </si>
  <si>
    <t>39XWIEEHUNGARIAQ</t>
  </si>
  <si>
    <t>25X-PROMGASSPA-W</t>
  </si>
  <si>
    <r>
      <t xml:space="preserve">Datenschutzhinweis gemäß Art 13 Abs. 1 und 2 DSGVO:
</t>
    </r>
    <r>
      <rPr>
        <sz val="10"/>
        <rFont val="Arial"/>
        <family val="2"/>
      </rPr>
      <t>Die E-Control verarbeitet die mit diesem Formular erhobenen Daten einerseits zur Wahrnehmung der Überwachungsaufgaben sowie zur Sicherstellung der Erdgasversorgung und zur Durchführung eines Monitoring der Versorgungssicherheit im Erdgasbereich. Die Verarbeitung zur Sicherstellung der Erdgasversorgung und zur Durchführung eines Monitoring der Versorgungssicherheit im Erdgasbereich erfolgt gemäß § 15 Abs. 2 ff Energielenkungsgesetzt 2012 (EnLG 2012, BGBl. I Nr. 41/2013 idgF) iVm § 7 Abs. 1 Energie-Control-Gesetz (BGBl. I Nr. 110/2010 idgF) und der Erdgas-Energielenkungsdaten-Verordnung 2017 (G-EnLD-VO, BGBl. II Nr. 416/2016 idgF).
Auf Basis der genannten Bestimmungen sind Netzbetreiber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</si>
</sst>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
    <numFmt numFmtId="165" formatCode="mmmm"/>
    <numFmt numFmtId="166" formatCode="_-* #,##0.00\ [$€-1]_-;\-* #,##0.00\ [$€-1]_-;_-* &quot;-&quot;??\ [$€-1]_-"/>
    <numFmt numFmtId="167" formatCode="#,##0.000\ "/>
    <numFmt numFmtId="168" formatCode="#,##0.0\ "/>
    <numFmt numFmtId="169" formatCode="0.0"/>
    <numFmt numFmtId="170" formatCode="#,##0,_)"/>
    <numFmt numFmtId="171" formatCode="_-[$€]\ * #,##0.00_-;\-[$€]\ * #,##0.00_-;_-[$€]\ * &quot;-&quot;??_-;_-@_-"/>
    <numFmt numFmtId="172" formatCode="_-* #,##0.00_-;\-* #,##0.00_-;_-* &quot;-&quot;??_-;_-@_-"/>
  </numFmts>
  <fonts count="20"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8"/>
      <name val="Arial"/>
      <family val="2"/>
    </font>
    <font>
      <b/>
      <sz val="10"/>
      <color indexed="54"/>
      <name val="Arial"/>
      <family val="2"/>
    </font>
    <font>
      <u/>
      <sz val="10"/>
      <color indexed="54"/>
      <name val="Arial"/>
      <family val="2"/>
    </font>
    <font>
      <b/>
      <sz val="10"/>
      <color indexed="19"/>
      <name val="Arial"/>
      <family val="2"/>
    </font>
    <font>
      <b/>
      <sz val="12"/>
      <name val="Arial"/>
      <family val="2"/>
    </font>
    <font>
      <sz val="10"/>
      <color indexed="10"/>
      <name val="Arial"/>
      <family val="2"/>
    </font>
    <font>
      <sz val="10"/>
      <name val="Verdana"/>
      <family val="2"/>
    </font>
    <font>
      <sz val="12"/>
      <name val="Arial"/>
      <family val="2"/>
    </font>
    <font>
      <u/>
      <sz val="10"/>
      <name val="Arial"/>
      <family val="2"/>
    </font>
    <font>
      <sz val="10"/>
      <color rgb="FFFF0000"/>
      <name val="Arial"/>
      <family val="2"/>
    </font>
    <font>
      <sz val="10"/>
      <color theme="0"/>
      <name val="Verdana"/>
      <family val="2"/>
    </font>
    <font>
      <sz val="7"/>
      <name val="Arial"/>
      <family val="2"/>
    </font>
    <font>
      <u/>
      <sz val="10"/>
      <color theme="10"/>
      <name val="Arial"/>
      <family val="2"/>
    </font>
    <font>
      <sz val="10"/>
      <color theme="0"/>
      <name val="Arial"/>
      <family val="2"/>
    </font>
  </fonts>
  <fills count="7">
    <fill>
      <patternFill patternType="none"/>
    </fill>
    <fill>
      <patternFill patternType="gray125"/>
    </fill>
    <fill>
      <patternFill patternType="solid">
        <fgColor theme="9" tint="0.59996337778862885"/>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rgb="FFFFFFCC"/>
      </patternFill>
    </fill>
    <fill>
      <patternFill patternType="solid">
        <fgColor theme="0" tint="-0.249977111117893"/>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39"/>
      </left>
      <right style="thin">
        <color indexed="39"/>
      </right>
      <top style="thin">
        <color indexed="39"/>
      </top>
      <bottom style="thin">
        <color indexed="39"/>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right/>
      <top style="thin">
        <color indexed="64"/>
      </top>
      <bottom/>
      <diagonal/>
    </border>
    <border>
      <left/>
      <right style="thin">
        <color indexed="64"/>
      </right>
      <top/>
      <bottom/>
      <diagonal/>
    </border>
  </borders>
  <cellStyleXfs count="788">
    <xf numFmtId="0" fontId="0" fillId="0" borderId="0"/>
    <xf numFmtId="166" fontId="12"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70" fontId="17" fillId="0" borderId="0" applyFill="0" applyBorder="0" applyProtection="0"/>
    <xf numFmtId="166" fontId="12" fillId="0" borderId="0" applyFont="0" applyFill="0" applyBorder="0" applyAlignment="0" applyProtection="0"/>
    <xf numFmtId="171" fontId="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 fillId="0" borderId="0" applyNumberFormat="0" applyFill="0" applyBorder="0" applyAlignment="0" applyProtection="0">
      <alignment vertical="top"/>
      <protection locked="0"/>
    </xf>
    <xf numFmtId="0" fontId="18" fillId="0" borderId="0" applyNumberForma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0" fontId="1" fillId="5" borderId="1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2" fillId="0" borderId="0"/>
    <xf numFmtId="0" fontId="2" fillId="0" borderId="0"/>
    <xf numFmtId="0" fontId="1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2" fillId="0" borderId="0"/>
    <xf numFmtId="0" fontId="2" fillId="0" borderId="0"/>
    <xf numFmtId="0" fontId="1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2" fillId="0" borderId="0"/>
    <xf numFmtId="0" fontId="2" fillId="0" borderId="0"/>
  </cellStyleXfs>
  <cellXfs count="195">
    <xf numFmtId="0" fontId="0" fillId="0" borderId="0" xfId="0"/>
    <xf numFmtId="0" fontId="6" fillId="0" borderId="0" xfId="0" applyFont="1" applyAlignment="1" applyProtection="1">
      <alignment horizontal="left" indent="1"/>
      <protection hidden="1"/>
    </xf>
    <xf numFmtId="0" fontId="4" fillId="0" borderId="0" xfId="3" applyFont="1" applyAlignment="1" applyProtection="1">
      <alignment horizontal="left" indent="1"/>
      <protection hidden="1"/>
    </xf>
    <xf numFmtId="0" fontId="4" fillId="0" borderId="0" xfId="3" applyFont="1" applyProtection="1">
      <protection hidden="1"/>
    </xf>
    <xf numFmtId="0" fontId="2" fillId="0" borderId="0" xfId="3" applyProtection="1">
      <protection hidden="1"/>
    </xf>
    <xf numFmtId="0" fontId="6" fillId="0" borderId="0" xfId="3" applyFont="1" applyAlignment="1" applyProtection="1">
      <alignment horizontal="left" indent="1"/>
      <protection hidden="1"/>
    </xf>
    <xf numFmtId="0" fontId="2" fillId="0" borderId="0" xfId="0" applyFont="1" applyAlignment="1" applyProtection="1">
      <alignment horizontal="left" vertical="center" indent="1"/>
      <protection hidden="1"/>
    </xf>
    <xf numFmtId="0" fontId="2" fillId="0" borderId="0" xfId="0" applyFont="1" applyAlignment="1" applyProtection="1">
      <alignment horizontal="left" indent="1"/>
      <protection hidden="1"/>
    </xf>
    <xf numFmtId="0" fontId="2" fillId="0" borderId="0" xfId="0" applyFont="1" applyAlignment="1" applyProtection="1">
      <alignment vertical="center"/>
      <protection hidden="1"/>
    </xf>
    <xf numFmtId="0" fontId="2" fillId="0" borderId="0" xfId="0" applyFont="1" applyProtection="1">
      <protection hidden="1"/>
    </xf>
    <xf numFmtId="0" fontId="2" fillId="0" borderId="7" xfId="0" applyFont="1" applyFill="1" applyBorder="1" applyProtection="1">
      <protection hidden="1"/>
    </xf>
    <xf numFmtId="49" fontId="2" fillId="0" borderId="0" xfId="0" applyNumberFormat="1" applyFont="1" applyAlignment="1" applyProtection="1">
      <alignment vertical="center"/>
      <protection hidden="1"/>
    </xf>
    <xf numFmtId="0" fontId="2" fillId="0" borderId="0" xfId="0" applyFont="1" applyFill="1" applyProtection="1">
      <protection hidden="1"/>
    </xf>
    <xf numFmtId="0" fontId="2" fillId="0" borderId="0" xfId="0" applyFont="1" applyFill="1" applyAlignment="1" applyProtection="1">
      <alignment vertical="center"/>
      <protection hidden="1"/>
    </xf>
    <xf numFmtId="49" fontId="2" fillId="0" borderId="0" xfId="0" applyNumberFormat="1" applyFont="1" applyFill="1" applyAlignment="1" applyProtection="1">
      <alignment vertical="center"/>
      <protection hidden="1"/>
    </xf>
    <xf numFmtId="165" fontId="2" fillId="3" borderId="3" xfId="0" applyNumberFormat="1" applyFont="1" applyFill="1" applyBorder="1" applyAlignment="1">
      <alignment horizontal="center" vertical="center"/>
    </xf>
    <xf numFmtId="0" fontId="2" fillId="3" borderId="3" xfId="0" applyFont="1" applyFill="1" applyBorder="1" applyAlignment="1" applyProtection="1">
      <alignment horizontal="center" vertical="center" wrapText="1"/>
      <protection hidden="1"/>
    </xf>
    <xf numFmtId="49" fontId="2" fillId="3" borderId="1" xfId="0" applyNumberFormat="1" applyFont="1" applyFill="1" applyBorder="1" applyAlignment="1" applyProtection="1">
      <alignment horizontal="left" vertical="center" wrapText="1" indent="1"/>
      <protection hidden="1"/>
    </xf>
    <xf numFmtId="165" fontId="10" fillId="4" borderId="2" xfId="0" applyNumberFormat="1" applyFont="1" applyFill="1" applyBorder="1" applyAlignment="1" applyProtection="1">
      <alignment horizontal="left" vertical="center" indent="1"/>
      <protection hidden="1"/>
    </xf>
    <xf numFmtId="1" fontId="10" fillId="2" borderId="3" xfId="0" applyNumberFormat="1" applyFont="1" applyFill="1" applyBorder="1" applyAlignment="1" applyProtection="1">
      <alignment horizontal="left" vertical="center" indent="1"/>
      <protection locked="0"/>
    </xf>
    <xf numFmtId="165" fontId="10" fillId="4" borderId="3" xfId="0" applyNumberFormat="1" applyFont="1" applyFill="1" applyBorder="1" applyAlignment="1" applyProtection="1">
      <alignment horizontal="left" vertical="center" indent="1"/>
      <protection hidden="1"/>
    </xf>
    <xf numFmtId="0" fontId="10" fillId="2" borderId="6" xfId="0" applyFont="1" applyFill="1" applyBorder="1" applyAlignment="1" applyProtection="1">
      <alignment horizontal="left" vertical="center" wrapText="1" indent="1"/>
      <protection locked="0"/>
    </xf>
    <xf numFmtId="165" fontId="2" fillId="3" borderId="3" xfId="0" applyNumberFormat="1" applyFont="1" applyFill="1" applyBorder="1" applyAlignment="1" applyProtection="1">
      <alignment horizontal="left" vertical="center" indent="1"/>
      <protection hidden="1"/>
    </xf>
    <xf numFmtId="0" fontId="13" fillId="3" borderId="3" xfId="0" applyFont="1" applyFill="1" applyBorder="1" applyAlignment="1" applyProtection="1">
      <alignment horizontal="left" vertical="center" indent="1"/>
      <protection hidden="1"/>
    </xf>
    <xf numFmtId="16" fontId="7" fillId="0" borderId="0" xfId="0" applyNumberFormat="1" applyFont="1" applyAlignment="1" applyProtection="1">
      <alignment horizontal="left" vertical="center" indent="1"/>
      <protection hidden="1"/>
    </xf>
    <xf numFmtId="0" fontId="8" fillId="0" borderId="0" xfId="2" applyFont="1" applyAlignment="1" applyProtection="1">
      <alignment horizontal="left" vertical="center" indent="1"/>
      <protection hidden="1"/>
    </xf>
    <xf numFmtId="0" fontId="4" fillId="0" borderId="0" xfId="0" applyFont="1" applyAlignment="1" applyProtection="1">
      <alignment horizontal="left" vertical="center"/>
      <protection hidden="1"/>
    </xf>
    <xf numFmtId="0" fontId="4"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0" fillId="0" borderId="0" xfId="0" applyAlignment="1" applyProtection="1">
      <alignment vertical="center"/>
      <protection hidden="1"/>
    </xf>
    <xf numFmtId="0" fontId="11" fillId="0" borderId="0" xfId="0" applyFont="1" applyAlignment="1" applyProtection="1">
      <alignment horizontal="left" vertical="center"/>
      <protection hidden="1"/>
    </xf>
    <xf numFmtId="0" fontId="6" fillId="0" borderId="0" xfId="0" applyFont="1" applyAlignment="1" applyProtection="1">
      <alignment horizontal="left" vertical="center" indent="1"/>
      <protection hidden="1"/>
    </xf>
    <xf numFmtId="0" fontId="7" fillId="0" borderId="0" xfId="0" applyFont="1" applyAlignment="1" applyProtection="1">
      <alignment horizontal="left" vertical="center" indent="1"/>
      <protection hidden="1"/>
    </xf>
    <xf numFmtId="0" fontId="10" fillId="4" borderId="1" xfId="0" applyFont="1" applyFill="1" applyBorder="1" applyAlignment="1" applyProtection="1">
      <alignment horizontal="left" vertical="center" indent="1"/>
      <protection hidden="1"/>
    </xf>
    <xf numFmtId="0" fontId="10" fillId="4" borderId="8" xfId="0" applyFont="1" applyFill="1" applyBorder="1" applyAlignment="1" applyProtection="1">
      <alignment horizontal="left" vertical="center" indent="1"/>
      <protection hidden="1"/>
    </xf>
    <xf numFmtId="0" fontId="10" fillId="4" borderId="4" xfId="0" applyFont="1" applyFill="1" applyBorder="1" applyAlignment="1" applyProtection="1">
      <alignment horizontal="left" vertical="center" indent="1"/>
      <protection hidden="1"/>
    </xf>
    <xf numFmtId="1" fontId="10" fillId="4" borderId="3" xfId="0" applyNumberFormat="1" applyFont="1" applyFill="1" applyBorder="1" applyAlignment="1" applyProtection="1">
      <alignment horizontal="left" vertical="center" indent="1"/>
      <protection hidden="1"/>
    </xf>
    <xf numFmtId="168" fontId="2" fillId="0" borderId="0" xfId="0" applyNumberFormat="1" applyFont="1" applyFill="1" applyProtection="1">
      <protection hidden="1"/>
    </xf>
    <xf numFmtId="169" fontId="2" fillId="0" borderId="0" xfId="0" applyNumberFormat="1" applyFont="1" applyFill="1" applyProtection="1">
      <protection hidden="1"/>
    </xf>
    <xf numFmtId="0" fontId="2" fillId="3" borderId="10" xfId="0" applyFont="1" applyFill="1" applyBorder="1" applyAlignment="1" applyProtection="1">
      <alignment horizontal="left" vertical="center" wrapText="1" indent="1"/>
      <protection hidden="1"/>
    </xf>
    <xf numFmtId="164" fontId="2" fillId="2" borderId="10" xfId="0" applyNumberFormat="1" applyFont="1" applyFill="1" applyBorder="1" applyAlignment="1" applyProtection="1">
      <alignment horizontal="left" vertical="center" indent="1"/>
      <protection locked="0"/>
    </xf>
    <xf numFmtId="0" fontId="2" fillId="3" borderId="11" xfId="0" applyFont="1" applyFill="1" applyBorder="1" applyAlignment="1" applyProtection="1">
      <alignment horizontal="left" vertical="center" wrapText="1" indent="1"/>
      <protection hidden="1"/>
    </xf>
    <xf numFmtId="49" fontId="2" fillId="2" borderId="11" xfId="0" applyNumberFormat="1" applyFont="1" applyFill="1" applyBorder="1" applyAlignment="1" applyProtection="1">
      <alignment horizontal="left" vertical="center" indent="1"/>
      <protection locked="0"/>
    </xf>
    <xf numFmtId="0" fontId="2" fillId="3" borderId="12" xfId="0" applyFont="1" applyFill="1" applyBorder="1" applyAlignment="1" applyProtection="1">
      <alignment horizontal="left" vertical="center" wrapText="1" indent="1"/>
      <protection hidden="1"/>
    </xf>
    <xf numFmtId="49" fontId="14" fillId="2" borderId="12" xfId="2" applyNumberFormat="1" applyFont="1" applyFill="1" applyBorder="1" applyAlignment="1" applyProtection="1">
      <alignment horizontal="left" vertical="center" indent="1"/>
      <protection locked="0"/>
    </xf>
    <xf numFmtId="0" fontId="2" fillId="3" borderId="10" xfId="0" applyFont="1" applyFill="1" applyBorder="1" applyAlignment="1" applyProtection="1">
      <alignment horizontal="center" vertical="center"/>
      <protection hidden="1"/>
    </xf>
    <xf numFmtId="167" fontId="2" fillId="2" borderId="10" xfId="0" applyNumberFormat="1" applyFont="1" applyFill="1" applyBorder="1" applyAlignment="1" applyProtection="1">
      <alignment vertical="center"/>
      <protection locked="0"/>
    </xf>
    <xf numFmtId="0" fontId="2" fillId="3" borderId="12" xfId="0" applyFont="1" applyFill="1" applyBorder="1" applyAlignment="1" applyProtection="1">
      <alignment horizontal="center" vertical="center"/>
      <protection hidden="1"/>
    </xf>
    <xf numFmtId="168" fontId="2" fillId="2" borderId="12" xfId="0" applyNumberFormat="1" applyFont="1" applyFill="1" applyBorder="1" applyAlignment="1" applyProtection="1">
      <alignment vertical="center"/>
      <protection locked="0"/>
    </xf>
    <xf numFmtId="168" fontId="2" fillId="3" borderId="10" xfId="0" applyNumberFormat="1" applyFont="1" applyFill="1" applyBorder="1" applyAlignment="1" applyProtection="1">
      <alignment horizontal="left" vertical="center" indent="1"/>
      <protection hidden="1"/>
    </xf>
    <xf numFmtId="168" fontId="2" fillId="2" borderId="10" xfId="0" applyNumberFormat="1" applyFont="1" applyFill="1" applyBorder="1" applyAlignment="1" applyProtection="1">
      <alignment vertical="center"/>
      <protection locked="0"/>
    </xf>
    <xf numFmtId="168" fontId="2" fillId="3" borderId="11" xfId="0" applyNumberFormat="1" applyFont="1" applyFill="1" applyBorder="1" applyAlignment="1" applyProtection="1">
      <alignment horizontal="left" vertical="center" indent="1"/>
      <protection hidden="1"/>
    </xf>
    <xf numFmtId="0" fontId="2" fillId="3" borderId="11" xfId="0" applyFont="1" applyFill="1" applyBorder="1" applyAlignment="1" applyProtection="1">
      <alignment horizontal="center" vertical="center"/>
      <protection hidden="1"/>
    </xf>
    <xf numFmtId="168" fontId="2" fillId="2" borderId="11" xfId="0" applyNumberFormat="1" applyFont="1" applyFill="1" applyBorder="1" applyAlignment="1" applyProtection="1">
      <alignment vertical="center"/>
      <protection locked="0"/>
    </xf>
    <xf numFmtId="0" fontId="0" fillId="4" borderId="4" xfId="0" applyFill="1" applyBorder="1" applyAlignment="1">
      <alignment horizontal="left" vertical="center" indent="1"/>
    </xf>
    <xf numFmtId="0" fontId="2" fillId="0" borderId="0" xfId="5" applyFont="1" applyAlignment="1" applyProtection="1">
      <alignment horizontal="left" vertical="center"/>
      <protection hidden="1"/>
    </xf>
    <xf numFmtId="0" fontId="12" fillId="0" borderId="0" xfId="8" applyFont="1" applyAlignment="1" applyProtection="1">
      <alignment vertical="center"/>
      <protection hidden="1"/>
    </xf>
    <xf numFmtId="0" fontId="2" fillId="0" borderId="0" xfId="4" applyFont="1" applyAlignment="1" applyProtection="1">
      <alignment vertical="center"/>
      <protection hidden="1"/>
    </xf>
    <xf numFmtId="0" fontId="2" fillId="0" borderId="0" xfId="8" applyFont="1" applyAlignment="1" applyProtection="1">
      <alignment horizontal="left" vertical="center"/>
      <protection hidden="1"/>
    </xf>
    <xf numFmtId="3" fontId="2" fillId="2" borderId="3" xfId="5" applyNumberFormat="1" applyFont="1" applyFill="1" applyBorder="1" applyAlignment="1" applyProtection="1">
      <alignment horizontal="center" vertical="center"/>
      <protection locked="0"/>
    </xf>
    <xf numFmtId="0" fontId="2" fillId="0" borderId="0" xfId="4" applyFont="1" applyAlignment="1" applyProtection="1">
      <alignment horizontal="left" vertical="center" indent="1"/>
      <protection hidden="1"/>
    </xf>
    <xf numFmtId="0" fontId="2" fillId="3" borderId="6" xfId="4" applyNumberFormat="1" applyFont="1" applyFill="1" applyBorder="1" applyAlignment="1" applyProtection="1">
      <alignment horizontal="center" vertical="center" wrapText="1"/>
      <protection hidden="1"/>
    </xf>
    <xf numFmtId="3" fontId="2" fillId="3" borderId="2" xfId="4" applyNumberFormat="1" applyFont="1" applyFill="1" applyBorder="1" applyAlignment="1" applyProtection="1">
      <alignment horizontal="center" vertical="center" wrapText="1"/>
      <protection hidden="1"/>
    </xf>
    <xf numFmtId="0" fontId="2" fillId="3" borderId="2" xfId="4" applyNumberFormat="1" applyFont="1" applyFill="1" applyBorder="1" applyAlignment="1" applyProtection="1">
      <alignment horizontal="center" vertical="center" wrapText="1"/>
      <protection hidden="1"/>
    </xf>
    <xf numFmtId="0" fontId="16" fillId="0" borderId="0" xfId="4" applyFont="1" applyAlignment="1" applyProtection="1">
      <alignment vertical="center"/>
      <protection hidden="1"/>
    </xf>
    <xf numFmtId="3" fontId="2" fillId="3" borderId="10" xfId="8" applyNumberFormat="1" applyFont="1" applyFill="1" applyBorder="1" applyAlignment="1" applyProtection="1">
      <alignment horizontal="center" vertical="center"/>
      <protection hidden="1"/>
    </xf>
    <xf numFmtId="3" fontId="2" fillId="3" borderId="11" xfId="8" applyNumberFormat="1" applyFont="1" applyFill="1" applyBorder="1" applyAlignment="1" applyProtection="1">
      <alignment horizontal="center" vertical="center"/>
      <protection hidden="1"/>
    </xf>
    <xf numFmtId="3" fontId="2" fillId="3" borderId="12" xfId="8" applyNumberFormat="1" applyFont="1" applyFill="1" applyBorder="1" applyAlignment="1" applyProtection="1">
      <alignment horizontal="center" vertical="center"/>
      <protection hidden="1"/>
    </xf>
    <xf numFmtId="0" fontId="3" fillId="3" borderId="2" xfId="4" applyFont="1" applyFill="1" applyBorder="1" applyAlignment="1">
      <alignment horizontal="center" vertical="center"/>
    </xf>
    <xf numFmtId="0" fontId="6" fillId="0" borderId="0" xfId="5" applyFont="1" applyAlignment="1" applyProtection="1">
      <alignment horizontal="left" indent="1"/>
      <protection hidden="1"/>
    </xf>
    <xf numFmtId="0" fontId="2" fillId="0" borderId="0" xfId="5" applyFont="1" applyAlignment="1" applyProtection="1">
      <alignment vertical="center"/>
      <protection hidden="1"/>
    </xf>
    <xf numFmtId="0" fontId="2" fillId="0" borderId="0" xfId="5" applyFont="1" applyAlignment="1" applyProtection="1">
      <alignment vertical="center"/>
      <protection locked="0"/>
    </xf>
    <xf numFmtId="0" fontId="6" fillId="0" borderId="0" xfId="5" applyFont="1" applyAlignment="1" applyProtection="1">
      <alignment horizontal="left" vertical="center" indent="1"/>
      <protection hidden="1"/>
    </xf>
    <xf numFmtId="0" fontId="10" fillId="4" borderId="1" xfId="5" applyFont="1" applyFill="1" applyBorder="1" applyAlignment="1" applyProtection="1">
      <alignment horizontal="left" vertical="center" indent="1"/>
      <protection hidden="1"/>
    </xf>
    <xf numFmtId="0" fontId="10" fillId="4" borderId="8" xfId="5" applyFont="1" applyFill="1" applyBorder="1" applyAlignment="1" applyProtection="1">
      <alignment horizontal="left" vertical="center" indent="1"/>
      <protection hidden="1"/>
    </xf>
    <xf numFmtId="0" fontId="0" fillId="4" borderId="8" xfId="0" applyFill="1" applyBorder="1" applyAlignment="1">
      <alignment horizontal="left" vertical="center" indent="1"/>
    </xf>
    <xf numFmtId="165" fontId="10" fillId="4" borderId="2" xfId="5" applyNumberFormat="1" applyFont="1" applyFill="1" applyBorder="1" applyAlignment="1" applyProtection="1">
      <alignment horizontal="left" vertical="center" indent="1"/>
      <protection hidden="1"/>
    </xf>
    <xf numFmtId="165" fontId="13" fillId="4" borderId="14" xfId="5" applyNumberFormat="1" applyFont="1" applyFill="1" applyBorder="1" applyAlignment="1" applyProtection="1">
      <alignment horizontal="left" vertical="center" indent="1"/>
      <protection hidden="1"/>
    </xf>
    <xf numFmtId="165" fontId="10" fillId="4" borderId="14" xfId="5" applyNumberFormat="1" applyFont="1" applyFill="1" applyBorder="1" applyAlignment="1" applyProtection="1">
      <alignment horizontal="left" vertical="center" indent="1"/>
      <protection hidden="1"/>
    </xf>
    <xf numFmtId="165" fontId="10" fillId="4" borderId="15" xfId="5" applyNumberFormat="1" applyFont="1" applyFill="1" applyBorder="1" applyAlignment="1" applyProtection="1">
      <alignment horizontal="left" vertical="center" indent="1"/>
      <protection hidden="1"/>
    </xf>
    <xf numFmtId="0" fontId="2" fillId="3" borderId="6" xfId="5" applyNumberFormat="1"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locked="0"/>
    </xf>
    <xf numFmtId="0" fontId="2" fillId="3" borderId="3" xfId="5" applyNumberFormat="1" applyFont="1" applyFill="1" applyBorder="1" applyAlignment="1" applyProtection="1">
      <alignment horizontal="center" vertical="center"/>
      <protection hidden="1"/>
    </xf>
    <xf numFmtId="0" fontId="2" fillId="3" borderId="3" xfId="5" applyFont="1" applyFill="1" applyBorder="1" applyAlignment="1" applyProtection="1">
      <alignment horizontal="center" vertical="center" wrapText="1"/>
      <protection hidden="1"/>
    </xf>
    <xf numFmtId="0" fontId="2" fillId="3" borderId="1" xfId="5" applyNumberFormat="1" applyFont="1" applyFill="1" applyBorder="1" applyAlignment="1" applyProtection="1">
      <alignment horizontal="center" vertical="center" wrapText="1"/>
      <protection hidden="1"/>
    </xf>
    <xf numFmtId="0" fontId="2" fillId="3" borderId="2" xfId="5" applyNumberFormat="1" applyFont="1" applyFill="1" applyBorder="1" applyAlignment="1" applyProtection="1">
      <alignment horizontal="center" vertical="center"/>
      <protection hidden="1"/>
    </xf>
    <xf numFmtId="0" fontId="2" fillId="3" borderId="3" xfId="5" applyNumberFormat="1" applyFont="1" applyFill="1" applyBorder="1" applyAlignment="1" applyProtection="1">
      <alignment horizontal="center" vertical="center" wrapText="1"/>
      <protection hidden="1"/>
    </xf>
    <xf numFmtId="14" fontId="2" fillId="3" borderId="18" xfId="0" applyNumberFormat="1" applyFont="1" applyFill="1" applyBorder="1" applyAlignment="1" applyProtection="1">
      <alignment horizontal="center" vertical="center"/>
      <protection hidden="1"/>
    </xf>
    <xf numFmtId="14" fontId="2" fillId="3" borderId="10" xfId="0" applyNumberFormat="1" applyFont="1" applyFill="1" applyBorder="1" applyAlignment="1" applyProtection="1">
      <alignment horizontal="center" vertical="center"/>
      <protection hidden="1"/>
    </xf>
    <xf numFmtId="14" fontId="2" fillId="3" borderId="19" xfId="0" applyNumberFormat="1" applyFont="1" applyFill="1" applyBorder="1" applyAlignment="1" applyProtection="1">
      <alignment horizontal="center" vertical="center"/>
      <protection hidden="1"/>
    </xf>
    <xf numFmtId="14" fontId="2" fillId="3" borderId="11" xfId="0" applyNumberFormat="1" applyFont="1" applyFill="1" applyBorder="1" applyAlignment="1" applyProtection="1">
      <alignment horizontal="center" vertical="center"/>
      <protection hidden="1"/>
    </xf>
    <xf numFmtId="49" fontId="2" fillId="0" borderId="0" xfId="5" applyNumberFormat="1" applyFont="1" applyAlignment="1" applyProtection="1">
      <alignment vertical="center"/>
      <protection hidden="1"/>
    </xf>
    <xf numFmtId="0" fontId="2" fillId="2" borderId="10" xfId="7" applyFont="1" applyFill="1" applyBorder="1" applyAlignment="1" applyProtection="1">
      <alignment horizontal="left" vertical="center" indent="1"/>
      <protection locked="0"/>
    </xf>
    <xf numFmtId="0" fontId="2" fillId="3" borderId="10" xfId="7" applyFont="1" applyFill="1" applyBorder="1" applyAlignment="1" applyProtection="1">
      <alignment horizontal="left" vertical="center" indent="1"/>
      <protection hidden="1"/>
    </xf>
    <xf numFmtId="0" fontId="2" fillId="3" borderId="11" xfId="7" applyFont="1" applyFill="1" applyBorder="1" applyAlignment="1" applyProtection="1">
      <alignment horizontal="left" vertical="center" indent="1"/>
      <protection hidden="1"/>
    </xf>
    <xf numFmtId="0" fontId="2" fillId="2" borderId="11" xfId="6" applyFont="1" applyFill="1" applyBorder="1" applyAlignment="1" applyProtection="1">
      <alignment horizontal="left" vertical="center" indent="1"/>
      <protection locked="0"/>
    </xf>
    <xf numFmtId="0" fontId="2" fillId="0" borderId="0" xfId="0" applyFont="1" applyAlignment="1" applyProtection="1">
      <alignment horizontal="left" vertical="center"/>
      <protection hidden="1"/>
    </xf>
    <xf numFmtId="3" fontId="2" fillId="2" borderId="10" xfId="4" applyNumberFormat="1" applyFont="1" applyFill="1" applyBorder="1" applyAlignment="1" applyProtection="1">
      <alignment horizontal="right" vertical="center" indent="1"/>
      <protection locked="0"/>
    </xf>
    <xf numFmtId="3" fontId="2" fillId="2" borderId="11" xfId="4" applyNumberFormat="1" applyFont="1" applyFill="1" applyBorder="1" applyAlignment="1" applyProtection="1">
      <alignment horizontal="right" vertical="center" indent="1"/>
      <protection locked="0"/>
    </xf>
    <xf numFmtId="3" fontId="2" fillId="2" borderId="12" xfId="4" applyNumberFormat="1" applyFont="1" applyFill="1" applyBorder="1" applyAlignment="1" applyProtection="1">
      <alignment horizontal="right" vertical="center" indent="1"/>
      <protection locked="0"/>
    </xf>
    <xf numFmtId="3" fontId="3" fillId="6" borderId="2" xfId="4" applyNumberFormat="1" applyFont="1" applyFill="1" applyBorder="1" applyAlignment="1" applyProtection="1">
      <alignment horizontal="right" vertical="center" indent="1"/>
      <protection locked="0"/>
    </xf>
    <xf numFmtId="3" fontId="2" fillId="2" borderId="2" xfId="4" applyNumberFormat="1" applyFont="1" applyFill="1" applyBorder="1" applyAlignment="1" applyProtection="1">
      <alignment horizontal="right" vertical="center" indent="1"/>
      <protection locked="0"/>
    </xf>
    <xf numFmtId="0" fontId="2" fillId="2" borderId="11" xfId="3" applyFont="1" applyFill="1" applyBorder="1" applyAlignment="1" applyProtection="1">
      <alignment horizontal="left" vertical="center" wrapText="1" indent="1"/>
      <protection locked="0"/>
    </xf>
    <xf numFmtId="0" fontId="2" fillId="2" borderId="11" xfId="0" applyFont="1" applyFill="1" applyBorder="1" applyAlignment="1" applyProtection="1">
      <alignment horizontal="left" vertical="center" indent="1"/>
      <protection locked="0"/>
    </xf>
    <xf numFmtId="0" fontId="15" fillId="0" borderId="0" xfId="0" applyFont="1" applyAlignment="1" applyProtection="1">
      <alignment horizontal="left" vertical="center"/>
      <protection hidden="1"/>
    </xf>
    <xf numFmtId="0" fontId="15" fillId="0" borderId="0" xfId="0" applyFont="1" applyFill="1" applyAlignment="1" applyProtection="1">
      <alignment horizontal="left" vertical="center" indent="1"/>
      <protection hidden="1"/>
    </xf>
    <xf numFmtId="0" fontId="2" fillId="0" borderId="0" xfId="0" applyFont="1" applyFill="1" applyAlignment="1" applyProtection="1">
      <alignment horizontal="left" vertical="center" indent="1"/>
      <protection hidden="1"/>
    </xf>
    <xf numFmtId="0" fontId="2" fillId="2" borderId="10" xfId="3" applyFont="1" applyFill="1" applyBorder="1" applyAlignment="1" applyProtection="1">
      <alignment horizontal="left" vertical="center" indent="1"/>
      <protection locked="0"/>
    </xf>
    <xf numFmtId="0" fontId="2" fillId="3" borderId="10" xfId="3" applyFont="1" applyFill="1" applyBorder="1" applyAlignment="1" applyProtection="1">
      <alignment horizontal="left" vertical="center" indent="1"/>
      <protection hidden="1"/>
    </xf>
    <xf numFmtId="0" fontId="2" fillId="2" borderId="11" xfId="3" applyFont="1" applyFill="1" applyBorder="1" applyAlignment="1" applyProtection="1">
      <alignment horizontal="left" vertical="center" indent="1"/>
      <protection locked="0"/>
    </xf>
    <xf numFmtId="0" fontId="2" fillId="3" borderId="11" xfId="3" applyFont="1" applyFill="1" applyBorder="1" applyAlignment="1" applyProtection="1">
      <alignment horizontal="left" vertical="center" indent="1"/>
      <protection hidden="1"/>
    </xf>
    <xf numFmtId="0" fontId="2" fillId="6" borderId="11" xfId="6" applyFont="1" applyFill="1" applyBorder="1" applyAlignment="1" applyProtection="1">
      <alignment horizontal="left" vertical="center" indent="1"/>
      <protection locked="0"/>
    </xf>
    <xf numFmtId="0" fontId="2" fillId="2" borderId="21" xfId="0" applyFont="1" applyFill="1" applyBorder="1" applyAlignment="1" applyProtection="1">
      <alignment horizontal="left" vertical="center" indent="1"/>
      <protection locked="0"/>
    </xf>
    <xf numFmtId="0" fontId="2" fillId="2" borderId="11" xfId="3" applyFont="1" applyFill="1" applyBorder="1" applyAlignment="1" applyProtection="1">
      <alignment horizontal="left" vertical="center" indent="1"/>
      <protection hidden="1"/>
    </xf>
    <xf numFmtId="0" fontId="3" fillId="0" borderId="0" xfId="3" applyFont="1" applyProtection="1">
      <protection hidden="1"/>
    </xf>
    <xf numFmtId="0" fontId="3" fillId="0" borderId="9" xfId="5" applyFont="1" applyBorder="1" applyAlignment="1" applyProtection="1">
      <alignment horizontal="left" vertical="center" indent="1"/>
      <protection hidden="1"/>
    </xf>
    <xf numFmtId="0" fontId="3" fillId="0" borderId="9" xfId="0" applyFont="1" applyBorder="1" applyAlignment="1">
      <alignment horizontal="left" vertical="center" indent="1"/>
    </xf>
    <xf numFmtId="167" fontId="2" fillId="2" borderId="10" xfId="5" applyNumberFormat="1" applyFont="1" applyFill="1" applyBorder="1" applyAlignment="1" applyProtection="1">
      <alignment vertical="center"/>
      <protection locked="0"/>
    </xf>
    <xf numFmtId="167" fontId="2" fillId="2" borderId="11" xfId="5" applyNumberFormat="1" applyFont="1" applyFill="1" applyBorder="1" applyAlignment="1" applyProtection="1">
      <alignment vertical="center"/>
      <protection locked="0"/>
    </xf>
    <xf numFmtId="0" fontId="19" fillId="0" borderId="0" xfId="0" applyFont="1" applyAlignment="1" applyProtection="1">
      <alignment horizontal="left" vertical="center"/>
      <protection hidden="1"/>
    </xf>
    <xf numFmtId="0" fontId="15" fillId="0" borderId="9" xfId="0" applyFont="1" applyBorder="1" applyAlignment="1" applyProtection="1">
      <alignment horizontal="left" vertical="center"/>
      <protection hidden="1"/>
    </xf>
    <xf numFmtId="0" fontId="2" fillId="0" borderId="9" xfId="0" applyFont="1" applyBorder="1" applyAlignment="1">
      <alignment horizontal="left" vertical="center"/>
    </xf>
    <xf numFmtId="0" fontId="2" fillId="3" borderId="16" xfId="8" applyFont="1" applyFill="1" applyBorder="1" applyAlignment="1" applyProtection="1">
      <alignment horizontal="left" vertical="center" wrapText="1" indent="1"/>
      <protection hidden="1"/>
    </xf>
    <xf numFmtId="0" fontId="2" fillId="3" borderId="20" xfId="8" applyFont="1" applyFill="1" applyBorder="1" applyAlignment="1" applyProtection="1">
      <alignment horizontal="left" vertical="center" wrapText="1" indent="1"/>
      <protection hidden="1"/>
    </xf>
    <xf numFmtId="0" fontId="2" fillId="3" borderId="17" xfId="8" applyFont="1" applyFill="1" applyBorder="1" applyAlignment="1" applyProtection="1">
      <alignment horizontal="left" vertical="center" wrapText="1" indent="1"/>
      <protection hidden="1"/>
    </xf>
    <xf numFmtId="0" fontId="2" fillId="3" borderId="15" xfId="8" applyFont="1" applyFill="1" applyBorder="1" applyAlignment="1" applyProtection="1">
      <alignment horizontal="left" vertical="center" wrapText="1" indent="1"/>
      <protection hidden="1"/>
    </xf>
    <xf numFmtId="0" fontId="2" fillId="0" borderId="2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2" borderId="6"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0" xfId="787" applyFont="1" applyAlignment="1" applyProtection="1">
      <alignment horizontal="left" vertical="center" wrapText="1" indent="1"/>
      <protection hidden="1"/>
    </xf>
    <xf numFmtId="0" fontId="0" fillId="0" borderId="0" xfId="0" applyAlignment="1">
      <alignment horizontal="left" vertical="center" wrapText="1" indent="1"/>
    </xf>
    <xf numFmtId="0" fontId="3" fillId="0" borderId="16" xfId="0" applyFont="1" applyBorder="1" applyAlignment="1">
      <alignment horizontal="left" vertical="center" wrapText="1"/>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9" xfId="0" applyFont="1" applyBorder="1" applyAlignment="1">
      <alignment horizontal="left" vertical="center" wrapText="1"/>
    </xf>
    <xf numFmtId="0" fontId="3" fillId="0" borderId="0" xfId="0" applyFont="1" applyBorder="1" applyAlignment="1">
      <alignment horizontal="left" vertical="center"/>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1" fontId="2" fillId="2" borderId="16" xfId="0" applyNumberFormat="1" applyFont="1" applyFill="1" applyBorder="1" applyAlignment="1" applyProtection="1">
      <alignment horizontal="center" vertical="center" wrapText="1"/>
      <protection locked="0"/>
    </xf>
    <xf numFmtId="1" fontId="2" fillId="2" borderId="22" xfId="0" applyNumberFormat="1" applyFont="1" applyFill="1" applyBorder="1" applyAlignment="1" applyProtection="1">
      <alignment horizontal="center" vertical="center" wrapText="1"/>
      <protection locked="0"/>
    </xf>
    <xf numFmtId="1" fontId="2" fillId="2" borderId="20" xfId="0" applyNumberFormat="1" applyFont="1" applyFill="1" applyBorder="1" applyAlignment="1" applyProtection="1">
      <alignment horizontal="center" vertical="center" wrapText="1"/>
      <protection locked="0"/>
    </xf>
    <xf numFmtId="1" fontId="2" fillId="2" borderId="9" xfId="0" applyNumberFormat="1" applyFont="1" applyFill="1" applyBorder="1" applyAlignment="1" applyProtection="1">
      <alignment horizontal="center" vertical="center" wrapText="1"/>
      <protection locked="0"/>
    </xf>
    <xf numFmtId="1" fontId="2" fillId="2" borderId="0" xfId="0" applyNumberFormat="1" applyFont="1" applyFill="1" applyBorder="1" applyAlignment="1" applyProtection="1">
      <alignment horizontal="center" vertical="center" wrapText="1"/>
      <protection locked="0"/>
    </xf>
    <xf numFmtId="1" fontId="2" fillId="2" borderId="23" xfId="0" applyNumberFormat="1" applyFont="1" applyFill="1" applyBorder="1" applyAlignment="1" applyProtection="1">
      <alignment horizontal="center" vertical="center" wrapText="1"/>
      <protection locked="0"/>
    </xf>
    <xf numFmtId="1" fontId="2" fillId="2" borderId="17" xfId="0" applyNumberFormat="1" applyFont="1" applyFill="1" applyBorder="1" applyAlignment="1" applyProtection="1">
      <alignment horizontal="center" vertical="center" wrapText="1"/>
      <protection locked="0"/>
    </xf>
    <xf numFmtId="1" fontId="2" fillId="2" borderId="14" xfId="0" applyNumberFormat="1" applyFont="1" applyFill="1" applyBorder="1" applyAlignment="1" applyProtection="1">
      <alignment horizontal="center" vertical="center" wrapText="1"/>
      <protection locked="0"/>
    </xf>
    <xf numFmtId="1" fontId="2" fillId="2" borderId="15"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10" fillId="4" borderId="1" xfId="0" applyFont="1" applyFill="1" applyBorder="1" applyAlignment="1" applyProtection="1">
      <alignment horizontal="left" vertical="center" wrapText="1" indent="1"/>
      <protection hidden="1"/>
    </xf>
    <xf numFmtId="0" fontId="0" fillId="4" borderId="4" xfId="0" applyFill="1" applyBorder="1" applyAlignment="1">
      <alignment horizontal="left" vertical="center" wrapText="1" indent="1"/>
    </xf>
    <xf numFmtId="165" fontId="10" fillId="3" borderId="6" xfId="0" applyNumberFormat="1" applyFont="1" applyFill="1" applyBorder="1" applyAlignment="1" applyProtection="1">
      <alignment horizontal="left" vertical="center" indent="1"/>
      <protection hidden="1"/>
    </xf>
    <xf numFmtId="0" fontId="0" fillId="3" borderId="5" xfId="0" applyFill="1" applyBorder="1" applyAlignment="1">
      <alignment horizontal="left" vertical="center" indent="1"/>
    </xf>
    <xf numFmtId="0" fontId="0" fillId="3" borderId="2" xfId="0" applyFill="1" applyBorder="1" applyAlignment="1">
      <alignment horizontal="left" vertical="center" indent="1"/>
    </xf>
    <xf numFmtId="0" fontId="2" fillId="3" borderId="16" xfId="5" applyNumberFormat="1" applyFont="1" applyFill="1" applyBorder="1" applyAlignment="1" applyProtection="1">
      <alignment horizontal="center" vertical="center" wrapText="1"/>
      <protection hidden="1"/>
    </xf>
    <xf numFmtId="0" fontId="2" fillId="3" borderId="17" xfId="5" applyNumberFormat="1" applyFont="1" applyFill="1" applyBorder="1" applyAlignment="1" applyProtection="1">
      <alignment horizontal="center" vertical="center" wrapText="1"/>
      <protection hidden="1"/>
    </xf>
    <xf numFmtId="3" fontId="2" fillId="2" borderId="6" xfId="0" applyNumberFormat="1" applyFont="1" applyFill="1" applyBorder="1" applyAlignment="1" applyProtection="1">
      <alignment horizontal="left" vertical="center" indent="1"/>
      <protection locked="0"/>
    </xf>
    <xf numFmtId="0" fontId="2" fillId="2" borderId="2" xfId="0" applyFont="1" applyFill="1"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2" fillId="3" borderId="6" xfId="8" applyFont="1" applyFill="1" applyBorder="1" applyAlignment="1" applyProtection="1">
      <alignment horizontal="left" vertical="center" indent="1"/>
      <protection hidden="1"/>
    </xf>
    <xf numFmtId="0" fontId="2" fillId="0" borderId="5" xfId="4" applyBorder="1" applyAlignment="1">
      <alignment horizontal="left" vertical="center" indent="1"/>
    </xf>
    <xf numFmtId="0" fontId="2" fillId="0" borderId="2" xfId="4" applyBorder="1" applyAlignment="1">
      <alignment horizontal="left" vertical="center" indent="1"/>
    </xf>
    <xf numFmtId="0" fontId="12" fillId="3" borderId="1" xfId="8" applyFont="1" applyFill="1" applyBorder="1" applyAlignment="1" applyProtection="1">
      <alignment horizontal="left" vertical="center" indent="1"/>
      <protection hidden="1"/>
    </xf>
    <xf numFmtId="0" fontId="2" fillId="3" borderId="4" xfId="4" applyFill="1" applyBorder="1" applyAlignment="1">
      <alignment horizontal="left" vertical="center" indent="1"/>
    </xf>
    <xf numFmtId="0" fontId="10" fillId="4" borderId="1" xfId="5" applyFont="1" applyFill="1" applyBorder="1" applyAlignment="1" applyProtection="1">
      <alignment horizontal="left" vertical="center" indent="1"/>
      <protection hidden="1"/>
    </xf>
    <xf numFmtId="0" fontId="10" fillId="4" borderId="8" xfId="5" applyFont="1" applyFill="1" applyBorder="1" applyAlignment="1" applyProtection="1">
      <alignment horizontal="left" vertical="center" indent="1"/>
      <protection hidden="1"/>
    </xf>
    <xf numFmtId="0" fontId="10" fillId="4" borderId="4" xfId="5" applyFont="1" applyFill="1" applyBorder="1" applyAlignment="1" applyProtection="1">
      <alignment horizontal="left" vertical="center" indent="1"/>
      <protection hidden="1"/>
    </xf>
    <xf numFmtId="0" fontId="13" fillId="4" borderId="1" xfId="5" applyFont="1" applyFill="1" applyBorder="1" applyAlignment="1" applyProtection="1">
      <alignment horizontal="left" vertical="center" wrapText="1" indent="1"/>
      <protection hidden="1"/>
    </xf>
    <xf numFmtId="0" fontId="13" fillId="4" borderId="8" xfId="5" applyFont="1" applyFill="1" applyBorder="1" applyAlignment="1" applyProtection="1">
      <alignment horizontal="left" vertical="center" wrapText="1" indent="1"/>
      <protection hidden="1"/>
    </xf>
    <xf numFmtId="0" fontId="13" fillId="4" borderId="4" xfId="5" applyFont="1" applyFill="1" applyBorder="1" applyAlignment="1" applyProtection="1">
      <alignment horizontal="left" vertical="center" wrapText="1" indent="1"/>
      <protection hidden="1"/>
    </xf>
    <xf numFmtId="3" fontId="3" fillId="3" borderId="6" xfId="8" applyNumberFormat="1" applyFont="1" applyFill="1" applyBorder="1" applyAlignment="1" applyProtection="1">
      <alignment horizontal="left" vertical="center" indent="1"/>
      <protection hidden="1"/>
    </xf>
    <xf numFmtId="3" fontId="3" fillId="3" borderId="5" xfId="8" applyNumberFormat="1" applyFont="1" applyFill="1" applyBorder="1" applyAlignment="1" applyProtection="1">
      <alignment horizontal="left" vertical="center" indent="1"/>
      <protection hidden="1"/>
    </xf>
    <xf numFmtId="3" fontId="3" fillId="3" borderId="2" xfId="8" applyNumberFormat="1" applyFont="1" applyFill="1" applyBorder="1" applyAlignment="1" applyProtection="1">
      <alignment horizontal="left" vertical="center" indent="1"/>
      <protection hidden="1"/>
    </xf>
    <xf numFmtId="1" fontId="2" fillId="3" borderId="6" xfId="4" applyNumberFormat="1" applyFont="1" applyFill="1" applyBorder="1" applyAlignment="1" applyProtection="1">
      <alignment horizontal="center" vertical="center"/>
      <protection hidden="1"/>
    </xf>
    <xf numFmtId="1" fontId="2" fillId="3" borderId="5" xfId="4" applyNumberFormat="1" applyFont="1" applyFill="1" applyBorder="1" applyAlignment="1" applyProtection="1">
      <alignment horizontal="center" vertical="center"/>
      <protection hidden="1"/>
    </xf>
    <xf numFmtId="1" fontId="2" fillId="3" borderId="2" xfId="4" applyNumberFormat="1" applyFont="1" applyFill="1" applyBorder="1" applyAlignment="1" applyProtection="1">
      <alignment horizontal="center" vertical="center"/>
      <protection hidden="1"/>
    </xf>
    <xf numFmtId="0" fontId="2" fillId="3" borderId="6" xfId="4" applyNumberFormat="1" applyFont="1" applyFill="1" applyBorder="1" applyAlignment="1" applyProtection="1">
      <alignment horizontal="center" vertical="center" wrapText="1"/>
      <protection hidden="1"/>
    </xf>
    <xf numFmtId="0" fontId="2" fillId="3" borderId="5" xfId="4" applyNumberFormat="1" applyFont="1" applyFill="1" applyBorder="1" applyAlignment="1" applyProtection="1">
      <alignment horizontal="center" vertical="center" wrapText="1"/>
      <protection hidden="1"/>
    </xf>
    <xf numFmtId="0" fontId="2" fillId="3" borderId="2" xfId="4" applyFont="1" applyFill="1" applyBorder="1" applyAlignment="1">
      <alignment horizontal="center" vertical="center" wrapText="1"/>
    </xf>
    <xf numFmtId="0" fontId="10" fillId="4" borderId="1" xfId="3" applyFont="1" applyFill="1" applyBorder="1" applyAlignment="1" applyProtection="1">
      <alignment horizontal="left" vertical="center" indent="1"/>
      <protection hidden="1"/>
    </xf>
    <xf numFmtId="0" fontId="0" fillId="4" borderId="4" xfId="0" applyFill="1" applyBorder="1" applyAlignment="1">
      <alignment horizontal="left" vertical="center" indent="1"/>
    </xf>
    <xf numFmtId="49" fontId="3" fillId="4" borderId="10" xfId="0" applyNumberFormat="1" applyFont="1" applyFill="1" applyBorder="1" applyAlignment="1" applyProtection="1">
      <alignment horizontal="left" vertical="center" wrapText="1" indent="1"/>
      <protection hidden="1"/>
    </xf>
    <xf numFmtId="0" fontId="3" fillId="4" borderId="12" xfId="0" applyFont="1" applyFill="1" applyBorder="1" applyAlignment="1">
      <alignment horizontal="left" vertical="center" wrapText="1" indent="1"/>
    </xf>
    <xf numFmtId="0" fontId="3" fillId="4" borderId="6" xfId="6" applyFont="1" applyFill="1" applyBorder="1" applyAlignment="1" applyProtection="1">
      <alignment horizontal="left" vertical="center" wrapText="1" indent="1"/>
      <protection hidden="1"/>
    </xf>
    <xf numFmtId="0" fontId="3" fillId="4" borderId="2" xfId="6" applyFont="1" applyFill="1" applyBorder="1" applyAlignment="1" applyProtection="1">
      <alignment horizontal="left" vertical="center" wrapText="1" indent="1"/>
      <protection hidden="1"/>
    </xf>
    <xf numFmtId="0" fontId="3" fillId="4" borderId="6" xfId="3" applyFont="1" applyFill="1" applyBorder="1" applyAlignment="1" applyProtection="1">
      <alignment horizontal="left" vertical="center" wrapText="1" indent="1"/>
      <protection hidden="1"/>
    </xf>
    <xf numFmtId="0" fontId="3" fillId="4" borderId="2" xfId="3" applyFont="1" applyFill="1" applyBorder="1" applyAlignment="1" applyProtection="1">
      <alignment horizontal="left" vertical="center" wrapText="1" indent="1"/>
      <protection hidden="1"/>
    </xf>
  </cellXfs>
  <cellStyles count="788">
    <cellStyle name="A4 Auto Format" xfId="9" xr:uid="{00000000-0005-0000-0000-000000000000}"/>
    <cellStyle name="A4 Auto Format 2" xfId="10" xr:uid="{00000000-0005-0000-0000-000001000000}"/>
    <cellStyle name="A4 Auto Format 2 2" xfId="11" xr:uid="{00000000-0005-0000-0000-000002000000}"/>
    <cellStyle name="A4 Auto Format 3" xfId="12" xr:uid="{00000000-0005-0000-0000-000003000000}"/>
    <cellStyle name="A4 Auto Format 3 2" xfId="13" xr:uid="{00000000-0005-0000-0000-000004000000}"/>
    <cellStyle name="A4 Auto Format 4" xfId="14" xr:uid="{00000000-0005-0000-0000-000005000000}"/>
    <cellStyle name="A4 Auto Format 5" xfId="15" xr:uid="{00000000-0005-0000-0000-000006000000}"/>
    <cellStyle name="A4 No Format" xfId="16" xr:uid="{00000000-0005-0000-0000-000007000000}"/>
    <cellStyle name="A4 No Format 2" xfId="17" xr:uid="{00000000-0005-0000-0000-000008000000}"/>
    <cellStyle name="A4 No Format 2 2" xfId="18" xr:uid="{00000000-0005-0000-0000-000009000000}"/>
    <cellStyle name="A4 No Format 3" xfId="19" xr:uid="{00000000-0005-0000-0000-00000A000000}"/>
    <cellStyle name="A4 No Format 3 2" xfId="20" xr:uid="{00000000-0005-0000-0000-00000B000000}"/>
    <cellStyle name="A4 No Format 4" xfId="21" xr:uid="{00000000-0005-0000-0000-00000C000000}"/>
    <cellStyle name="A4 No Format 5" xfId="22" xr:uid="{00000000-0005-0000-0000-00000D000000}"/>
    <cellStyle name="A4 Normal" xfId="23" xr:uid="{00000000-0005-0000-0000-00000E000000}"/>
    <cellStyle name="A4 Normal 2" xfId="24" xr:uid="{00000000-0005-0000-0000-00000F000000}"/>
    <cellStyle name="A4 Normal 2 2" xfId="25" xr:uid="{00000000-0005-0000-0000-000010000000}"/>
    <cellStyle name="A4 Normal 3" xfId="26" xr:uid="{00000000-0005-0000-0000-000011000000}"/>
    <cellStyle name="A4 Normal 3 2" xfId="27" xr:uid="{00000000-0005-0000-0000-000012000000}"/>
    <cellStyle name="A4 Normal 4" xfId="28" xr:uid="{00000000-0005-0000-0000-000013000000}"/>
    <cellStyle name="A4 Normal 5" xfId="29" xr:uid="{00000000-0005-0000-0000-000014000000}"/>
    <cellStyle name="AZ1" xfId="30" xr:uid="{00000000-0005-0000-0000-000015000000}"/>
    <cellStyle name="Euro" xfId="1" xr:uid="{00000000-0005-0000-0000-000016000000}"/>
    <cellStyle name="Euro 2" xfId="31" xr:uid="{00000000-0005-0000-0000-000017000000}"/>
    <cellStyle name="Euro 2 2" xfId="32" xr:uid="{00000000-0005-0000-0000-000018000000}"/>
    <cellStyle name="Euro 2 3" xfId="33" xr:uid="{00000000-0005-0000-0000-000019000000}"/>
    <cellStyle name="Euro 3" xfId="34" xr:uid="{00000000-0005-0000-0000-00001A000000}"/>
    <cellStyle name="Euro 4" xfId="35" xr:uid="{00000000-0005-0000-0000-00001B000000}"/>
    <cellStyle name="Euro 5" xfId="36" xr:uid="{00000000-0005-0000-0000-00001C000000}"/>
    <cellStyle name="Hyperlink 2" xfId="37" xr:uid="{00000000-0005-0000-0000-00001D000000}"/>
    <cellStyle name="Hyperlink 3" xfId="38" xr:uid="{00000000-0005-0000-0000-00001E000000}"/>
    <cellStyle name="Komma 2" xfId="39" xr:uid="{00000000-0005-0000-0000-00001F000000}"/>
    <cellStyle name="Komma 2 2" xfId="40" xr:uid="{00000000-0005-0000-0000-000020000000}"/>
    <cellStyle name="Komma 2 2 2" xfId="41" xr:uid="{00000000-0005-0000-0000-000021000000}"/>
    <cellStyle name="Komma 2 3" xfId="42" xr:uid="{00000000-0005-0000-0000-000022000000}"/>
    <cellStyle name="Komma 2 4" xfId="43" xr:uid="{00000000-0005-0000-0000-000023000000}"/>
    <cellStyle name="Komma 2 5" xfId="44" xr:uid="{00000000-0005-0000-0000-000024000000}"/>
    <cellStyle name="Komma 2 6" xfId="45" xr:uid="{00000000-0005-0000-0000-000025000000}"/>
    <cellStyle name="Link" xfId="2" builtinId="8"/>
    <cellStyle name="Notiz 2" xfId="46" xr:uid="{00000000-0005-0000-0000-000027000000}"/>
    <cellStyle name="Notiz 2 2" xfId="47" xr:uid="{00000000-0005-0000-0000-000028000000}"/>
    <cellStyle name="Notiz 2 3" xfId="48" xr:uid="{00000000-0005-0000-0000-000029000000}"/>
    <cellStyle name="Notiz 2 4" xfId="49" xr:uid="{00000000-0005-0000-0000-00002A000000}"/>
    <cellStyle name="Notiz 2 5" xfId="50" xr:uid="{00000000-0005-0000-0000-00002B000000}"/>
    <cellStyle name="Prozent 2" xfId="51" xr:uid="{00000000-0005-0000-0000-00002C000000}"/>
    <cellStyle name="Prozent 2 2" xfId="52" xr:uid="{00000000-0005-0000-0000-00002D000000}"/>
    <cellStyle name="Standard" xfId="0" builtinId="0"/>
    <cellStyle name="Standard 2" xfId="4" xr:uid="{00000000-0005-0000-0000-00002F000000}"/>
    <cellStyle name="Standard 2 2" xfId="5" xr:uid="{00000000-0005-0000-0000-000030000000}"/>
    <cellStyle name="Standard 2 2 2" xfId="53" xr:uid="{00000000-0005-0000-0000-000031000000}"/>
    <cellStyle name="Standard 2 2 2 2" xfId="54" xr:uid="{00000000-0005-0000-0000-000032000000}"/>
    <cellStyle name="Standard 2 2 3" xfId="55" xr:uid="{00000000-0005-0000-0000-000033000000}"/>
    <cellStyle name="Standard 2 2 4" xfId="56" xr:uid="{00000000-0005-0000-0000-000034000000}"/>
    <cellStyle name="Standard 2 2 5" xfId="57" xr:uid="{00000000-0005-0000-0000-000035000000}"/>
    <cellStyle name="Standard 2 3" xfId="58" xr:uid="{00000000-0005-0000-0000-000036000000}"/>
    <cellStyle name="Standard 2 3 2" xfId="59" xr:uid="{00000000-0005-0000-0000-000037000000}"/>
    <cellStyle name="Standard 2 3 3" xfId="60" xr:uid="{00000000-0005-0000-0000-000038000000}"/>
    <cellStyle name="Standard 2 4" xfId="61" xr:uid="{00000000-0005-0000-0000-000039000000}"/>
    <cellStyle name="Standard 2 5" xfId="62" xr:uid="{00000000-0005-0000-0000-00003A000000}"/>
    <cellStyle name="Standard 2 6" xfId="63" xr:uid="{00000000-0005-0000-0000-00003B000000}"/>
    <cellStyle name="Standard 3" xfId="64" xr:uid="{00000000-0005-0000-0000-00003C000000}"/>
    <cellStyle name="Standard 3 10" xfId="65" xr:uid="{00000000-0005-0000-0000-00003D000000}"/>
    <cellStyle name="Standard 3 10 2" xfId="66" xr:uid="{00000000-0005-0000-0000-00003E000000}"/>
    <cellStyle name="Standard 3 10 2 2" xfId="67" xr:uid="{00000000-0005-0000-0000-00003F000000}"/>
    <cellStyle name="Standard 3 10 2 3" xfId="68" xr:uid="{00000000-0005-0000-0000-000040000000}"/>
    <cellStyle name="Standard 3 10 2 4" xfId="69" xr:uid="{00000000-0005-0000-0000-000041000000}"/>
    <cellStyle name="Standard 3 10 3" xfId="70" xr:uid="{00000000-0005-0000-0000-000042000000}"/>
    <cellStyle name="Standard 3 10 3 2" xfId="71" xr:uid="{00000000-0005-0000-0000-000043000000}"/>
    <cellStyle name="Standard 3 10 4" xfId="72" xr:uid="{00000000-0005-0000-0000-000044000000}"/>
    <cellStyle name="Standard 3 10 5" xfId="73" xr:uid="{00000000-0005-0000-0000-000045000000}"/>
    <cellStyle name="Standard 3 10 6" xfId="74" xr:uid="{00000000-0005-0000-0000-000046000000}"/>
    <cellStyle name="Standard 3 11" xfId="75" xr:uid="{00000000-0005-0000-0000-000047000000}"/>
    <cellStyle name="Standard 3 11 2" xfId="76" xr:uid="{00000000-0005-0000-0000-000048000000}"/>
    <cellStyle name="Standard 3 11 2 2" xfId="77" xr:uid="{00000000-0005-0000-0000-000049000000}"/>
    <cellStyle name="Standard 3 11 3" xfId="78" xr:uid="{00000000-0005-0000-0000-00004A000000}"/>
    <cellStyle name="Standard 3 11 4" xfId="79" xr:uid="{00000000-0005-0000-0000-00004B000000}"/>
    <cellStyle name="Standard 3 12" xfId="80" xr:uid="{00000000-0005-0000-0000-00004C000000}"/>
    <cellStyle name="Standard 3 12 2" xfId="81" xr:uid="{00000000-0005-0000-0000-00004D000000}"/>
    <cellStyle name="Standard 3 12 2 2" xfId="82" xr:uid="{00000000-0005-0000-0000-00004E000000}"/>
    <cellStyle name="Standard 3 12 3" xfId="83" xr:uid="{00000000-0005-0000-0000-00004F000000}"/>
    <cellStyle name="Standard 3 13" xfId="84" xr:uid="{00000000-0005-0000-0000-000050000000}"/>
    <cellStyle name="Standard 3 14" xfId="85" xr:uid="{00000000-0005-0000-0000-000051000000}"/>
    <cellStyle name="Standard 3 2" xfId="86" xr:uid="{00000000-0005-0000-0000-000052000000}"/>
    <cellStyle name="Standard 3 2 10" xfId="87" xr:uid="{00000000-0005-0000-0000-000053000000}"/>
    <cellStyle name="Standard 3 2 11" xfId="88" xr:uid="{00000000-0005-0000-0000-000054000000}"/>
    <cellStyle name="Standard 3 2 2" xfId="89" xr:uid="{00000000-0005-0000-0000-000055000000}"/>
    <cellStyle name="Standard 3 2 2 10" xfId="90" xr:uid="{00000000-0005-0000-0000-000056000000}"/>
    <cellStyle name="Standard 3 2 2 2" xfId="91" xr:uid="{00000000-0005-0000-0000-000057000000}"/>
    <cellStyle name="Standard 3 2 2 2 2" xfId="92" xr:uid="{00000000-0005-0000-0000-000058000000}"/>
    <cellStyle name="Standard 3 2 2 2 2 2" xfId="93" xr:uid="{00000000-0005-0000-0000-000059000000}"/>
    <cellStyle name="Standard 3 2 2 2 2 2 2" xfId="94" xr:uid="{00000000-0005-0000-0000-00005A000000}"/>
    <cellStyle name="Standard 3 2 2 2 2 2 2 2" xfId="95" xr:uid="{00000000-0005-0000-0000-00005B000000}"/>
    <cellStyle name="Standard 3 2 2 2 2 2 2 3" xfId="96" xr:uid="{00000000-0005-0000-0000-00005C000000}"/>
    <cellStyle name="Standard 3 2 2 2 2 2 2 4" xfId="97" xr:uid="{00000000-0005-0000-0000-00005D000000}"/>
    <cellStyle name="Standard 3 2 2 2 2 2 3" xfId="98" xr:uid="{00000000-0005-0000-0000-00005E000000}"/>
    <cellStyle name="Standard 3 2 2 2 2 2 3 2" xfId="99" xr:uid="{00000000-0005-0000-0000-00005F000000}"/>
    <cellStyle name="Standard 3 2 2 2 2 2 4" xfId="100" xr:uid="{00000000-0005-0000-0000-000060000000}"/>
    <cellStyle name="Standard 3 2 2 2 2 2 5" xfId="101" xr:uid="{00000000-0005-0000-0000-000061000000}"/>
    <cellStyle name="Standard 3 2 2 2 2 2 6" xfId="102" xr:uid="{00000000-0005-0000-0000-000062000000}"/>
    <cellStyle name="Standard 3 2 2 2 2 3" xfId="103" xr:uid="{00000000-0005-0000-0000-000063000000}"/>
    <cellStyle name="Standard 3 2 2 2 2 3 2" xfId="104" xr:uid="{00000000-0005-0000-0000-000064000000}"/>
    <cellStyle name="Standard 3 2 2 2 2 3 3" xfId="105" xr:uid="{00000000-0005-0000-0000-000065000000}"/>
    <cellStyle name="Standard 3 2 2 2 2 3 4" xfId="106" xr:uid="{00000000-0005-0000-0000-000066000000}"/>
    <cellStyle name="Standard 3 2 2 2 2 4" xfId="107" xr:uid="{00000000-0005-0000-0000-000067000000}"/>
    <cellStyle name="Standard 3 2 2 2 2 4 2" xfId="108" xr:uid="{00000000-0005-0000-0000-000068000000}"/>
    <cellStyle name="Standard 3 2 2 2 2 5" xfId="109" xr:uid="{00000000-0005-0000-0000-000069000000}"/>
    <cellStyle name="Standard 3 2 2 2 2 6" xfId="110" xr:uid="{00000000-0005-0000-0000-00006A000000}"/>
    <cellStyle name="Standard 3 2 2 2 2 7" xfId="111" xr:uid="{00000000-0005-0000-0000-00006B000000}"/>
    <cellStyle name="Standard 3 2 2 2 3" xfId="112" xr:uid="{00000000-0005-0000-0000-00006C000000}"/>
    <cellStyle name="Standard 3 2 2 2 3 2" xfId="113" xr:uid="{00000000-0005-0000-0000-00006D000000}"/>
    <cellStyle name="Standard 3 2 2 2 3 2 2" xfId="114" xr:uid="{00000000-0005-0000-0000-00006E000000}"/>
    <cellStyle name="Standard 3 2 2 2 3 2 3" xfId="115" xr:uid="{00000000-0005-0000-0000-00006F000000}"/>
    <cellStyle name="Standard 3 2 2 2 3 2 4" xfId="116" xr:uid="{00000000-0005-0000-0000-000070000000}"/>
    <cellStyle name="Standard 3 2 2 2 3 3" xfId="117" xr:uid="{00000000-0005-0000-0000-000071000000}"/>
    <cellStyle name="Standard 3 2 2 2 3 3 2" xfId="118" xr:uid="{00000000-0005-0000-0000-000072000000}"/>
    <cellStyle name="Standard 3 2 2 2 3 4" xfId="119" xr:uid="{00000000-0005-0000-0000-000073000000}"/>
    <cellStyle name="Standard 3 2 2 2 3 5" xfId="120" xr:uid="{00000000-0005-0000-0000-000074000000}"/>
    <cellStyle name="Standard 3 2 2 2 3 6" xfId="121" xr:uid="{00000000-0005-0000-0000-000075000000}"/>
    <cellStyle name="Standard 3 2 2 2 4" xfId="122" xr:uid="{00000000-0005-0000-0000-000076000000}"/>
    <cellStyle name="Standard 3 2 2 2 4 2" xfId="123" xr:uid="{00000000-0005-0000-0000-000077000000}"/>
    <cellStyle name="Standard 3 2 2 2 4 3" xfId="124" xr:uid="{00000000-0005-0000-0000-000078000000}"/>
    <cellStyle name="Standard 3 2 2 2 4 4" xfId="125" xr:uid="{00000000-0005-0000-0000-000079000000}"/>
    <cellStyle name="Standard 3 2 2 2 5" xfId="126" xr:uid="{00000000-0005-0000-0000-00007A000000}"/>
    <cellStyle name="Standard 3 2 2 2 5 2" xfId="127" xr:uid="{00000000-0005-0000-0000-00007B000000}"/>
    <cellStyle name="Standard 3 2 2 2 6" xfId="128" xr:uid="{00000000-0005-0000-0000-00007C000000}"/>
    <cellStyle name="Standard 3 2 2 2 7" xfId="129" xr:uid="{00000000-0005-0000-0000-00007D000000}"/>
    <cellStyle name="Standard 3 2 2 2 8" xfId="130" xr:uid="{00000000-0005-0000-0000-00007E000000}"/>
    <cellStyle name="Standard 3 2 2 3" xfId="131" xr:uid="{00000000-0005-0000-0000-00007F000000}"/>
    <cellStyle name="Standard 3 2 2 3 2" xfId="132" xr:uid="{00000000-0005-0000-0000-000080000000}"/>
    <cellStyle name="Standard 3 2 2 3 2 2" xfId="133" xr:uid="{00000000-0005-0000-0000-000081000000}"/>
    <cellStyle name="Standard 3 2 2 3 2 2 2" xfId="134" xr:uid="{00000000-0005-0000-0000-000082000000}"/>
    <cellStyle name="Standard 3 2 2 3 2 2 2 2" xfId="135" xr:uid="{00000000-0005-0000-0000-000083000000}"/>
    <cellStyle name="Standard 3 2 2 3 2 2 2 3" xfId="136" xr:uid="{00000000-0005-0000-0000-000084000000}"/>
    <cellStyle name="Standard 3 2 2 3 2 2 2 4" xfId="137" xr:uid="{00000000-0005-0000-0000-000085000000}"/>
    <cellStyle name="Standard 3 2 2 3 2 2 3" xfId="138" xr:uid="{00000000-0005-0000-0000-000086000000}"/>
    <cellStyle name="Standard 3 2 2 3 2 2 3 2" xfId="139" xr:uid="{00000000-0005-0000-0000-000087000000}"/>
    <cellStyle name="Standard 3 2 2 3 2 2 4" xfId="140" xr:uid="{00000000-0005-0000-0000-000088000000}"/>
    <cellStyle name="Standard 3 2 2 3 2 2 5" xfId="141" xr:uid="{00000000-0005-0000-0000-000089000000}"/>
    <cellStyle name="Standard 3 2 2 3 2 2 6" xfId="142" xr:uid="{00000000-0005-0000-0000-00008A000000}"/>
    <cellStyle name="Standard 3 2 2 3 2 3" xfId="143" xr:uid="{00000000-0005-0000-0000-00008B000000}"/>
    <cellStyle name="Standard 3 2 2 3 2 3 2" xfId="144" xr:uid="{00000000-0005-0000-0000-00008C000000}"/>
    <cellStyle name="Standard 3 2 2 3 2 3 3" xfId="145" xr:uid="{00000000-0005-0000-0000-00008D000000}"/>
    <cellStyle name="Standard 3 2 2 3 2 3 4" xfId="146" xr:uid="{00000000-0005-0000-0000-00008E000000}"/>
    <cellStyle name="Standard 3 2 2 3 2 4" xfId="147" xr:uid="{00000000-0005-0000-0000-00008F000000}"/>
    <cellStyle name="Standard 3 2 2 3 2 4 2" xfId="148" xr:uid="{00000000-0005-0000-0000-000090000000}"/>
    <cellStyle name="Standard 3 2 2 3 2 5" xfId="149" xr:uid="{00000000-0005-0000-0000-000091000000}"/>
    <cellStyle name="Standard 3 2 2 3 2 6" xfId="150" xr:uid="{00000000-0005-0000-0000-000092000000}"/>
    <cellStyle name="Standard 3 2 2 3 2 7" xfId="151" xr:uid="{00000000-0005-0000-0000-000093000000}"/>
    <cellStyle name="Standard 3 2 2 3 3" xfId="152" xr:uid="{00000000-0005-0000-0000-000094000000}"/>
    <cellStyle name="Standard 3 2 2 3 3 2" xfId="153" xr:uid="{00000000-0005-0000-0000-000095000000}"/>
    <cellStyle name="Standard 3 2 2 3 3 2 2" xfId="154" xr:uid="{00000000-0005-0000-0000-000096000000}"/>
    <cellStyle name="Standard 3 2 2 3 3 2 3" xfId="155" xr:uid="{00000000-0005-0000-0000-000097000000}"/>
    <cellStyle name="Standard 3 2 2 3 3 2 4" xfId="156" xr:uid="{00000000-0005-0000-0000-000098000000}"/>
    <cellStyle name="Standard 3 2 2 3 3 3" xfId="157" xr:uid="{00000000-0005-0000-0000-000099000000}"/>
    <cellStyle name="Standard 3 2 2 3 3 3 2" xfId="158" xr:uid="{00000000-0005-0000-0000-00009A000000}"/>
    <cellStyle name="Standard 3 2 2 3 3 4" xfId="159" xr:uid="{00000000-0005-0000-0000-00009B000000}"/>
    <cellStyle name="Standard 3 2 2 3 3 5" xfId="160" xr:uid="{00000000-0005-0000-0000-00009C000000}"/>
    <cellStyle name="Standard 3 2 2 3 3 6" xfId="161" xr:uid="{00000000-0005-0000-0000-00009D000000}"/>
    <cellStyle name="Standard 3 2 2 3 4" xfId="162" xr:uid="{00000000-0005-0000-0000-00009E000000}"/>
    <cellStyle name="Standard 3 2 2 3 4 2" xfId="163" xr:uid="{00000000-0005-0000-0000-00009F000000}"/>
    <cellStyle name="Standard 3 2 2 3 4 3" xfId="164" xr:uid="{00000000-0005-0000-0000-0000A0000000}"/>
    <cellStyle name="Standard 3 2 2 3 4 4" xfId="165" xr:uid="{00000000-0005-0000-0000-0000A1000000}"/>
    <cellStyle name="Standard 3 2 2 3 5" xfId="166" xr:uid="{00000000-0005-0000-0000-0000A2000000}"/>
    <cellStyle name="Standard 3 2 2 3 5 2" xfId="167" xr:uid="{00000000-0005-0000-0000-0000A3000000}"/>
    <cellStyle name="Standard 3 2 2 3 6" xfId="168" xr:uid="{00000000-0005-0000-0000-0000A4000000}"/>
    <cellStyle name="Standard 3 2 2 3 7" xfId="169" xr:uid="{00000000-0005-0000-0000-0000A5000000}"/>
    <cellStyle name="Standard 3 2 2 3 8" xfId="170" xr:uid="{00000000-0005-0000-0000-0000A6000000}"/>
    <cellStyle name="Standard 3 2 2 4" xfId="171" xr:uid="{00000000-0005-0000-0000-0000A7000000}"/>
    <cellStyle name="Standard 3 2 2 4 2" xfId="172" xr:uid="{00000000-0005-0000-0000-0000A8000000}"/>
    <cellStyle name="Standard 3 2 2 4 2 2" xfId="173" xr:uid="{00000000-0005-0000-0000-0000A9000000}"/>
    <cellStyle name="Standard 3 2 2 4 2 2 2" xfId="174" xr:uid="{00000000-0005-0000-0000-0000AA000000}"/>
    <cellStyle name="Standard 3 2 2 4 2 2 3" xfId="175" xr:uid="{00000000-0005-0000-0000-0000AB000000}"/>
    <cellStyle name="Standard 3 2 2 4 2 2 4" xfId="176" xr:uid="{00000000-0005-0000-0000-0000AC000000}"/>
    <cellStyle name="Standard 3 2 2 4 2 3" xfId="177" xr:uid="{00000000-0005-0000-0000-0000AD000000}"/>
    <cellStyle name="Standard 3 2 2 4 2 3 2" xfId="178" xr:uid="{00000000-0005-0000-0000-0000AE000000}"/>
    <cellStyle name="Standard 3 2 2 4 2 4" xfId="179" xr:uid="{00000000-0005-0000-0000-0000AF000000}"/>
    <cellStyle name="Standard 3 2 2 4 2 5" xfId="180" xr:uid="{00000000-0005-0000-0000-0000B0000000}"/>
    <cellStyle name="Standard 3 2 2 4 2 6" xfId="181" xr:uid="{00000000-0005-0000-0000-0000B1000000}"/>
    <cellStyle name="Standard 3 2 2 4 3" xfId="182" xr:uid="{00000000-0005-0000-0000-0000B2000000}"/>
    <cellStyle name="Standard 3 2 2 4 3 2" xfId="183" xr:uid="{00000000-0005-0000-0000-0000B3000000}"/>
    <cellStyle name="Standard 3 2 2 4 3 3" xfId="184" xr:uid="{00000000-0005-0000-0000-0000B4000000}"/>
    <cellStyle name="Standard 3 2 2 4 3 4" xfId="185" xr:uid="{00000000-0005-0000-0000-0000B5000000}"/>
    <cellStyle name="Standard 3 2 2 4 4" xfId="186" xr:uid="{00000000-0005-0000-0000-0000B6000000}"/>
    <cellStyle name="Standard 3 2 2 4 4 2" xfId="187" xr:uid="{00000000-0005-0000-0000-0000B7000000}"/>
    <cellStyle name="Standard 3 2 2 4 5" xfId="188" xr:uid="{00000000-0005-0000-0000-0000B8000000}"/>
    <cellStyle name="Standard 3 2 2 4 6" xfId="189" xr:uid="{00000000-0005-0000-0000-0000B9000000}"/>
    <cellStyle name="Standard 3 2 2 4 7" xfId="190" xr:uid="{00000000-0005-0000-0000-0000BA000000}"/>
    <cellStyle name="Standard 3 2 2 5" xfId="191" xr:uid="{00000000-0005-0000-0000-0000BB000000}"/>
    <cellStyle name="Standard 3 2 2 5 2" xfId="192" xr:uid="{00000000-0005-0000-0000-0000BC000000}"/>
    <cellStyle name="Standard 3 2 2 5 2 2" xfId="193" xr:uid="{00000000-0005-0000-0000-0000BD000000}"/>
    <cellStyle name="Standard 3 2 2 5 2 3" xfId="194" xr:uid="{00000000-0005-0000-0000-0000BE000000}"/>
    <cellStyle name="Standard 3 2 2 5 2 4" xfId="195" xr:uid="{00000000-0005-0000-0000-0000BF000000}"/>
    <cellStyle name="Standard 3 2 2 5 3" xfId="196" xr:uid="{00000000-0005-0000-0000-0000C0000000}"/>
    <cellStyle name="Standard 3 2 2 5 3 2" xfId="197" xr:uid="{00000000-0005-0000-0000-0000C1000000}"/>
    <cellStyle name="Standard 3 2 2 5 4" xfId="198" xr:uid="{00000000-0005-0000-0000-0000C2000000}"/>
    <cellStyle name="Standard 3 2 2 5 5" xfId="199" xr:uid="{00000000-0005-0000-0000-0000C3000000}"/>
    <cellStyle name="Standard 3 2 2 5 6" xfId="200" xr:uid="{00000000-0005-0000-0000-0000C4000000}"/>
    <cellStyle name="Standard 3 2 2 6" xfId="201" xr:uid="{00000000-0005-0000-0000-0000C5000000}"/>
    <cellStyle name="Standard 3 2 2 6 2" xfId="202" xr:uid="{00000000-0005-0000-0000-0000C6000000}"/>
    <cellStyle name="Standard 3 2 2 6 2 2" xfId="203" xr:uid="{00000000-0005-0000-0000-0000C7000000}"/>
    <cellStyle name="Standard 3 2 2 6 3" xfId="204" xr:uid="{00000000-0005-0000-0000-0000C8000000}"/>
    <cellStyle name="Standard 3 2 2 6 4" xfId="205" xr:uid="{00000000-0005-0000-0000-0000C9000000}"/>
    <cellStyle name="Standard 3 2 2 7" xfId="206" xr:uid="{00000000-0005-0000-0000-0000CA000000}"/>
    <cellStyle name="Standard 3 2 2 7 2" xfId="207" xr:uid="{00000000-0005-0000-0000-0000CB000000}"/>
    <cellStyle name="Standard 3 2 2 8" xfId="208" xr:uid="{00000000-0005-0000-0000-0000CC000000}"/>
    <cellStyle name="Standard 3 2 2 9" xfId="209" xr:uid="{00000000-0005-0000-0000-0000CD000000}"/>
    <cellStyle name="Standard 3 2 3" xfId="210" xr:uid="{00000000-0005-0000-0000-0000CE000000}"/>
    <cellStyle name="Standard 3 2 3 2" xfId="211" xr:uid="{00000000-0005-0000-0000-0000CF000000}"/>
    <cellStyle name="Standard 3 2 3 2 2" xfId="212" xr:uid="{00000000-0005-0000-0000-0000D0000000}"/>
    <cellStyle name="Standard 3 2 3 2 2 2" xfId="213" xr:uid="{00000000-0005-0000-0000-0000D1000000}"/>
    <cellStyle name="Standard 3 2 3 2 2 2 2" xfId="214" xr:uid="{00000000-0005-0000-0000-0000D2000000}"/>
    <cellStyle name="Standard 3 2 3 2 2 2 3" xfId="215" xr:uid="{00000000-0005-0000-0000-0000D3000000}"/>
    <cellStyle name="Standard 3 2 3 2 2 2 4" xfId="216" xr:uid="{00000000-0005-0000-0000-0000D4000000}"/>
    <cellStyle name="Standard 3 2 3 2 2 3" xfId="217" xr:uid="{00000000-0005-0000-0000-0000D5000000}"/>
    <cellStyle name="Standard 3 2 3 2 2 3 2" xfId="218" xr:uid="{00000000-0005-0000-0000-0000D6000000}"/>
    <cellStyle name="Standard 3 2 3 2 2 4" xfId="219" xr:uid="{00000000-0005-0000-0000-0000D7000000}"/>
    <cellStyle name="Standard 3 2 3 2 2 5" xfId="220" xr:uid="{00000000-0005-0000-0000-0000D8000000}"/>
    <cellStyle name="Standard 3 2 3 2 2 6" xfId="221" xr:uid="{00000000-0005-0000-0000-0000D9000000}"/>
    <cellStyle name="Standard 3 2 3 2 3" xfId="222" xr:uid="{00000000-0005-0000-0000-0000DA000000}"/>
    <cellStyle name="Standard 3 2 3 2 3 2" xfId="223" xr:uid="{00000000-0005-0000-0000-0000DB000000}"/>
    <cellStyle name="Standard 3 2 3 2 3 3" xfId="224" xr:uid="{00000000-0005-0000-0000-0000DC000000}"/>
    <cellStyle name="Standard 3 2 3 2 3 4" xfId="225" xr:uid="{00000000-0005-0000-0000-0000DD000000}"/>
    <cellStyle name="Standard 3 2 3 2 4" xfId="226" xr:uid="{00000000-0005-0000-0000-0000DE000000}"/>
    <cellStyle name="Standard 3 2 3 2 4 2" xfId="227" xr:uid="{00000000-0005-0000-0000-0000DF000000}"/>
    <cellStyle name="Standard 3 2 3 2 5" xfId="228" xr:uid="{00000000-0005-0000-0000-0000E0000000}"/>
    <cellStyle name="Standard 3 2 3 2 6" xfId="229" xr:uid="{00000000-0005-0000-0000-0000E1000000}"/>
    <cellStyle name="Standard 3 2 3 2 7" xfId="230" xr:uid="{00000000-0005-0000-0000-0000E2000000}"/>
    <cellStyle name="Standard 3 2 3 3" xfId="231" xr:uid="{00000000-0005-0000-0000-0000E3000000}"/>
    <cellStyle name="Standard 3 2 3 3 2" xfId="232" xr:uid="{00000000-0005-0000-0000-0000E4000000}"/>
    <cellStyle name="Standard 3 2 3 3 2 2" xfId="233" xr:uid="{00000000-0005-0000-0000-0000E5000000}"/>
    <cellStyle name="Standard 3 2 3 3 2 3" xfId="234" xr:uid="{00000000-0005-0000-0000-0000E6000000}"/>
    <cellStyle name="Standard 3 2 3 3 2 4" xfId="235" xr:uid="{00000000-0005-0000-0000-0000E7000000}"/>
    <cellStyle name="Standard 3 2 3 3 3" xfId="236" xr:uid="{00000000-0005-0000-0000-0000E8000000}"/>
    <cellStyle name="Standard 3 2 3 3 3 2" xfId="237" xr:uid="{00000000-0005-0000-0000-0000E9000000}"/>
    <cellStyle name="Standard 3 2 3 3 4" xfId="238" xr:uid="{00000000-0005-0000-0000-0000EA000000}"/>
    <cellStyle name="Standard 3 2 3 3 5" xfId="239" xr:uid="{00000000-0005-0000-0000-0000EB000000}"/>
    <cellStyle name="Standard 3 2 3 3 6" xfId="240" xr:uid="{00000000-0005-0000-0000-0000EC000000}"/>
    <cellStyle name="Standard 3 2 3 4" xfId="241" xr:uid="{00000000-0005-0000-0000-0000ED000000}"/>
    <cellStyle name="Standard 3 2 3 4 2" xfId="242" xr:uid="{00000000-0005-0000-0000-0000EE000000}"/>
    <cellStyle name="Standard 3 2 3 4 3" xfId="243" xr:uid="{00000000-0005-0000-0000-0000EF000000}"/>
    <cellStyle name="Standard 3 2 3 4 4" xfId="244" xr:uid="{00000000-0005-0000-0000-0000F0000000}"/>
    <cellStyle name="Standard 3 2 3 5" xfId="245" xr:uid="{00000000-0005-0000-0000-0000F1000000}"/>
    <cellStyle name="Standard 3 2 3 5 2" xfId="246" xr:uid="{00000000-0005-0000-0000-0000F2000000}"/>
    <cellStyle name="Standard 3 2 3 6" xfId="247" xr:uid="{00000000-0005-0000-0000-0000F3000000}"/>
    <cellStyle name="Standard 3 2 3 7" xfId="248" xr:uid="{00000000-0005-0000-0000-0000F4000000}"/>
    <cellStyle name="Standard 3 2 3 8" xfId="249" xr:uid="{00000000-0005-0000-0000-0000F5000000}"/>
    <cellStyle name="Standard 3 2 4" xfId="250" xr:uid="{00000000-0005-0000-0000-0000F6000000}"/>
    <cellStyle name="Standard 3 2 4 2" xfId="251" xr:uid="{00000000-0005-0000-0000-0000F7000000}"/>
    <cellStyle name="Standard 3 2 4 2 2" xfId="252" xr:uid="{00000000-0005-0000-0000-0000F8000000}"/>
    <cellStyle name="Standard 3 2 4 2 2 2" xfId="253" xr:uid="{00000000-0005-0000-0000-0000F9000000}"/>
    <cellStyle name="Standard 3 2 4 2 2 2 2" xfId="254" xr:uid="{00000000-0005-0000-0000-0000FA000000}"/>
    <cellStyle name="Standard 3 2 4 2 2 2 3" xfId="255" xr:uid="{00000000-0005-0000-0000-0000FB000000}"/>
    <cellStyle name="Standard 3 2 4 2 2 2 4" xfId="256" xr:uid="{00000000-0005-0000-0000-0000FC000000}"/>
    <cellStyle name="Standard 3 2 4 2 2 3" xfId="257" xr:uid="{00000000-0005-0000-0000-0000FD000000}"/>
    <cellStyle name="Standard 3 2 4 2 2 3 2" xfId="258" xr:uid="{00000000-0005-0000-0000-0000FE000000}"/>
    <cellStyle name="Standard 3 2 4 2 2 4" xfId="259" xr:uid="{00000000-0005-0000-0000-0000FF000000}"/>
    <cellStyle name="Standard 3 2 4 2 2 5" xfId="260" xr:uid="{00000000-0005-0000-0000-000000010000}"/>
    <cellStyle name="Standard 3 2 4 2 2 6" xfId="261" xr:uid="{00000000-0005-0000-0000-000001010000}"/>
    <cellStyle name="Standard 3 2 4 2 3" xfId="262" xr:uid="{00000000-0005-0000-0000-000002010000}"/>
    <cellStyle name="Standard 3 2 4 2 3 2" xfId="263" xr:uid="{00000000-0005-0000-0000-000003010000}"/>
    <cellStyle name="Standard 3 2 4 2 3 3" xfId="264" xr:uid="{00000000-0005-0000-0000-000004010000}"/>
    <cellStyle name="Standard 3 2 4 2 3 4" xfId="265" xr:uid="{00000000-0005-0000-0000-000005010000}"/>
    <cellStyle name="Standard 3 2 4 2 4" xfId="266" xr:uid="{00000000-0005-0000-0000-000006010000}"/>
    <cellStyle name="Standard 3 2 4 2 4 2" xfId="267" xr:uid="{00000000-0005-0000-0000-000007010000}"/>
    <cellStyle name="Standard 3 2 4 2 5" xfId="268" xr:uid="{00000000-0005-0000-0000-000008010000}"/>
    <cellStyle name="Standard 3 2 4 2 6" xfId="269" xr:uid="{00000000-0005-0000-0000-000009010000}"/>
    <cellStyle name="Standard 3 2 4 2 7" xfId="270" xr:uid="{00000000-0005-0000-0000-00000A010000}"/>
    <cellStyle name="Standard 3 2 4 3" xfId="271" xr:uid="{00000000-0005-0000-0000-00000B010000}"/>
    <cellStyle name="Standard 3 2 4 3 2" xfId="272" xr:uid="{00000000-0005-0000-0000-00000C010000}"/>
    <cellStyle name="Standard 3 2 4 3 2 2" xfId="273" xr:uid="{00000000-0005-0000-0000-00000D010000}"/>
    <cellStyle name="Standard 3 2 4 3 2 3" xfId="274" xr:uid="{00000000-0005-0000-0000-00000E010000}"/>
    <cellStyle name="Standard 3 2 4 3 2 4" xfId="275" xr:uid="{00000000-0005-0000-0000-00000F010000}"/>
    <cellStyle name="Standard 3 2 4 3 3" xfId="276" xr:uid="{00000000-0005-0000-0000-000010010000}"/>
    <cellStyle name="Standard 3 2 4 3 3 2" xfId="277" xr:uid="{00000000-0005-0000-0000-000011010000}"/>
    <cellStyle name="Standard 3 2 4 3 4" xfId="278" xr:uid="{00000000-0005-0000-0000-000012010000}"/>
    <cellStyle name="Standard 3 2 4 3 5" xfId="279" xr:uid="{00000000-0005-0000-0000-000013010000}"/>
    <cellStyle name="Standard 3 2 4 3 6" xfId="280" xr:uid="{00000000-0005-0000-0000-000014010000}"/>
    <cellStyle name="Standard 3 2 4 4" xfId="281" xr:uid="{00000000-0005-0000-0000-000015010000}"/>
    <cellStyle name="Standard 3 2 4 4 2" xfId="282" xr:uid="{00000000-0005-0000-0000-000016010000}"/>
    <cellStyle name="Standard 3 2 4 4 3" xfId="283" xr:uid="{00000000-0005-0000-0000-000017010000}"/>
    <cellStyle name="Standard 3 2 4 4 4" xfId="284" xr:uid="{00000000-0005-0000-0000-000018010000}"/>
    <cellStyle name="Standard 3 2 4 5" xfId="285" xr:uid="{00000000-0005-0000-0000-000019010000}"/>
    <cellStyle name="Standard 3 2 4 5 2" xfId="286" xr:uid="{00000000-0005-0000-0000-00001A010000}"/>
    <cellStyle name="Standard 3 2 4 6" xfId="287" xr:uid="{00000000-0005-0000-0000-00001B010000}"/>
    <cellStyle name="Standard 3 2 4 7" xfId="288" xr:uid="{00000000-0005-0000-0000-00001C010000}"/>
    <cellStyle name="Standard 3 2 4 8" xfId="289" xr:uid="{00000000-0005-0000-0000-00001D010000}"/>
    <cellStyle name="Standard 3 2 5" xfId="290" xr:uid="{00000000-0005-0000-0000-00001E010000}"/>
    <cellStyle name="Standard 3 2 5 2" xfId="291" xr:uid="{00000000-0005-0000-0000-00001F010000}"/>
    <cellStyle name="Standard 3 2 5 2 2" xfId="292" xr:uid="{00000000-0005-0000-0000-000020010000}"/>
    <cellStyle name="Standard 3 2 5 2 2 2" xfId="293" xr:uid="{00000000-0005-0000-0000-000021010000}"/>
    <cellStyle name="Standard 3 2 5 2 2 3" xfId="294" xr:uid="{00000000-0005-0000-0000-000022010000}"/>
    <cellStyle name="Standard 3 2 5 2 2 4" xfId="295" xr:uid="{00000000-0005-0000-0000-000023010000}"/>
    <cellStyle name="Standard 3 2 5 2 3" xfId="296" xr:uid="{00000000-0005-0000-0000-000024010000}"/>
    <cellStyle name="Standard 3 2 5 2 3 2" xfId="297" xr:uid="{00000000-0005-0000-0000-000025010000}"/>
    <cellStyle name="Standard 3 2 5 2 4" xfId="298" xr:uid="{00000000-0005-0000-0000-000026010000}"/>
    <cellStyle name="Standard 3 2 5 2 5" xfId="299" xr:uid="{00000000-0005-0000-0000-000027010000}"/>
    <cellStyle name="Standard 3 2 5 2 6" xfId="300" xr:uid="{00000000-0005-0000-0000-000028010000}"/>
    <cellStyle name="Standard 3 2 5 3" xfId="301" xr:uid="{00000000-0005-0000-0000-000029010000}"/>
    <cellStyle name="Standard 3 2 5 3 2" xfId="302" xr:uid="{00000000-0005-0000-0000-00002A010000}"/>
    <cellStyle name="Standard 3 2 5 3 3" xfId="303" xr:uid="{00000000-0005-0000-0000-00002B010000}"/>
    <cellStyle name="Standard 3 2 5 3 4" xfId="304" xr:uid="{00000000-0005-0000-0000-00002C010000}"/>
    <cellStyle name="Standard 3 2 5 4" xfId="305" xr:uid="{00000000-0005-0000-0000-00002D010000}"/>
    <cellStyle name="Standard 3 2 5 4 2" xfId="306" xr:uid="{00000000-0005-0000-0000-00002E010000}"/>
    <cellStyle name="Standard 3 2 5 5" xfId="307" xr:uid="{00000000-0005-0000-0000-00002F010000}"/>
    <cellStyle name="Standard 3 2 5 6" xfId="308" xr:uid="{00000000-0005-0000-0000-000030010000}"/>
    <cellStyle name="Standard 3 2 5 7" xfId="309" xr:uid="{00000000-0005-0000-0000-000031010000}"/>
    <cellStyle name="Standard 3 2 6" xfId="310" xr:uid="{00000000-0005-0000-0000-000032010000}"/>
    <cellStyle name="Standard 3 2 6 2" xfId="311" xr:uid="{00000000-0005-0000-0000-000033010000}"/>
    <cellStyle name="Standard 3 2 6 2 2" xfId="312" xr:uid="{00000000-0005-0000-0000-000034010000}"/>
    <cellStyle name="Standard 3 2 6 2 3" xfId="313" xr:uid="{00000000-0005-0000-0000-000035010000}"/>
    <cellStyle name="Standard 3 2 6 2 4" xfId="314" xr:uid="{00000000-0005-0000-0000-000036010000}"/>
    <cellStyle name="Standard 3 2 6 3" xfId="315" xr:uid="{00000000-0005-0000-0000-000037010000}"/>
    <cellStyle name="Standard 3 2 6 3 2" xfId="316" xr:uid="{00000000-0005-0000-0000-000038010000}"/>
    <cellStyle name="Standard 3 2 6 4" xfId="317" xr:uid="{00000000-0005-0000-0000-000039010000}"/>
    <cellStyle name="Standard 3 2 6 5" xfId="318" xr:uid="{00000000-0005-0000-0000-00003A010000}"/>
    <cellStyle name="Standard 3 2 6 6" xfId="319" xr:uid="{00000000-0005-0000-0000-00003B010000}"/>
    <cellStyle name="Standard 3 2 7" xfId="320" xr:uid="{00000000-0005-0000-0000-00003C010000}"/>
    <cellStyle name="Standard 3 2 7 2" xfId="321" xr:uid="{00000000-0005-0000-0000-00003D010000}"/>
    <cellStyle name="Standard 3 2 7 2 2" xfId="322" xr:uid="{00000000-0005-0000-0000-00003E010000}"/>
    <cellStyle name="Standard 3 2 7 3" xfId="323" xr:uid="{00000000-0005-0000-0000-00003F010000}"/>
    <cellStyle name="Standard 3 2 7 4" xfId="324" xr:uid="{00000000-0005-0000-0000-000040010000}"/>
    <cellStyle name="Standard 3 2 8" xfId="325" xr:uid="{00000000-0005-0000-0000-000041010000}"/>
    <cellStyle name="Standard 3 2 8 2" xfId="326" xr:uid="{00000000-0005-0000-0000-000042010000}"/>
    <cellStyle name="Standard 3 2 9" xfId="327" xr:uid="{00000000-0005-0000-0000-000043010000}"/>
    <cellStyle name="Standard 3 3" xfId="328" xr:uid="{00000000-0005-0000-0000-000044010000}"/>
    <cellStyle name="Standard 3 3 10" xfId="329" xr:uid="{00000000-0005-0000-0000-000045010000}"/>
    <cellStyle name="Standard 3 3 2" xfId="330" xr:uid="{00000000-0005-0000-0000-000046010000}"/>
    <cellStyle name="Standard 3 3 2 2" xfId="331" xr:uid="{00000000-0005-0000-0000-000047010000}"/>
    <cellStyle name="Standard 3 3 2 2 2" xfId="332" xr:uid="{00000000-0005-0000-0000-000048010000}"/>
    <cellStyle name="Standard 3 3 2 2 2 2" xfId="333" xr:uid="{00000000-0005-0000-0000-000049010000}"/>
    <cellStyle name="Standard 3 3 2 2 2 2 2" xfId="334" xr:uid="{00000000-0005-0000-0000-00004A010000}"/>
    <cellStyle name="Standard 3 3 2 2 2 2 3" xfId="335" xr:uid="{00000000-0005-0000-0000-00004B010000}"/>
    <cellStyle name="Standard 3 3 2 2 2 2 4" xfId="336" xr:uid="{00000000-0005-0000-0000-00004C010000}"/>
    <cellStyle name="Standard 3 3 2 2 2 3" xfId="337" xr:uid="{00000000-0005-0000-0000-00004D010000}"/>
    <cellStyle name="Standard 3 3 2 2 2 3 2" xfId="338" xr:uid="{00000000-0005-0000-0000-00004E010000}"/>
    <cellStyle name="Standard 3 3 2 2 2 4" xfId="339" xr:uid="{00000000-0005-0000-0000-00004F010000}"/>
    <cellStyle name="Standard 3 3 2 2 2 5" xfId="340" xr:uid="{00000000-0005-0000-0000-000050010000}"/>
    <cellStyle name="Standard 3 3 2 2 2 6" xfId="341" xr:uid="{00000000-0005-0000-0000-000051010000}"/>
    <cellStyle name="Standard 3 3 2 2 3" xfId="342" xr:uid="{00000000-0005-0000-0000-000052010000}"/>
    <cellStyle name="Standard 3 3 2 2 3 2" xfId="343" xr:uid="{00000000-0005-0000-0000-000053010000}"/>
    <cellStyle name="Standard 3 3 2 2 3 3" xfId="344" xr:uid="{00000000-0005-0000-0000-000054010000}"/>
    <cellStyle name="Standard 3 3 2 2 3 4" xfId="345" xr:uid="{00000000-0005-0000-0000-000055010000}"/>
    <cellStyle name="Standard 3 3 2 2 4" xfId="346" xr:uid="{00000000-0005-0000-0000-000056010000}"/>
    <cellStyle name="Standard 3 3 2 2 4 2" xfId="347" xr:uid="{00000000-0005-0000-0000-000057010000}"/>
    <cellStyle name="Standard 3 3 2 2 5" xfId="348" xr:uid="{00000000-0005-0000-0000-000058010000}"/>
    <cellStyle name="Standard 3 3 2 2 6" xfId="349" xr:uid="{00000000-0005-0000-0000-000059010000}"/>
    <cellStyle name="Standard 3 3 2 2 7" xfId="350" xr:uid="{00000000-0005-0000-0000-00005A010000}"/>
    <cellStyle name="Standard 3 3 2 3" xfId="351" xr:uid="{00000000-0005-0000-0000-00005B010000}"/>
    <cellStyle name="Standard 3 3 2 3 2" xfId="352" xr:uid="{00000000-0005-0000-0000-00005C010000}"/>
    <cellStyle name="Standard 3 3 2 3 2 2" xfId="353" xr:uid="{00000000-0005-0000-0000-00005D010000}"/>
    <cellStyle name="Standard 3 3 2 3 2 3" xfId="354" xr:uid="{00000000-0005-0000-0000-00005E010000}"/>
    <cellStyle name="Standard 3 3 2 3 2 4" xfId="355" xr:uid="{00000000-0005-0000-0000-00005F010000}"/>
    <cellStyle name="Standard 3 3 2 3 3" xfId="356" xr:uid="{00000000-0005-0000-0000-000060010000}"/>
    <cellStyle name="Standard 3 3 2 3 3 2" xfId="357" xr:uid="{00000000-0005-0000-0000-000061010000}"/>
    <cellStyle name="Standard 3 3 2 3 4" xfId="358" xr:uid="{00000000-0005-0000-0000-000062010000}"/>
    <cellStyle name="Standard 3 3 2 3 5" xfId="359" xr:uid="{00000000-0005-0000-0000-000063010000}"/>
    <cellStyle name="Standard 3 3 2 3 6" xfId="360" xr:uid="{00000000-0005-0000-0000-000064010000}"/>
    <cellStyle name="Standard 3 3 2 4" xfId="361" xr:uid="{00000000-0005-0000-0000-000065010000}"/>
    <cellStyle name="Standard 3 3 2 4 2" xfId="362" xr:uid="{00000000-0005-0000-0000-000066010000}"/>
    <cellStyle name="Standard 3 3 2 4 3" xfId="363" xr:uid="{00000000-0005-0000-0000-000067010000}"/>
    <cellStyle name="Standard 3 3 2 4 4" xfId="364" xr:uid="{00000000-0005-0000-0000-000068010000}"/>
    <cellStyle name="Standard 3 3 2 5" xfId="365" xr:uid="{00000000-0005-0000-0000-000069010000}"/>
    <cellStyle name="Standard 3 3 2 5 2" xfId="366" xr:uid="{00000000-0005-0000-0000-00006A010000}"/>
    <cellStyle name="Standard 3 3 2 6" xfId="367" xr:uid="{00000000-0005-0000-0000-00006B010000}"/>
    <cellStyle name="Standard 3 3 2 7" xfId="368" xr:uid="{00000000-0005-0000-0000-00006C010000}"/>
    <cellStyle name="Standard 3 3 2 8" xfId="369" xr:uid="{00000000-0005-0000-0000-00006D010000}"/>
    <cellStyle name="Standard 3 3 3" xfId="370" xr:uid="{00000000-0005-0000-0000-00006E010000}"/>
    <cellStyle name="Standard 3 3 3 2" xfId="371" xr:uid="{00000000-0005-0000-0000-00006F010000}"/>
    <cellStyle name="Standard 3 3 3 2 2" xfId="372" xr:uid="{00000000-0005-0000-0000-000070010000}"/>
    <cellStyle name="Standard 3 3 3 2 2 2" xfId="373" xr:uid="{00000000-0005-0000-0000-000071010000}"/>
    <cellStyle name="Standard 3 3 3 2 2 2 2" xfId="374" xr:uid="{00000000-0005-0000-0000-000072010000}"/>
    <cellStyle name="Standard 3 3 3 2 2 2 3" xfId="375" xr:uid="{00000000-0005-0000-0000-000073010000}"/>
    <cellStyle name="Standard 3 3 3 2 2 2 4" xfId="376" xr:uid="{00000000-0005-0000-0000-000074010000}"/>
    <cellStyle name="Standard 3 3 3 2 2 3" xfId="377" xr:uid="{00000000-0005-0000-0000-000075010000}"/>
    <cellStyle name="Standard 3 3 3 2 2 3 2" xfId="378" xr:uid="{00000000-0005-0000-0000-000076010000}"/>
    <cellStyle name="Standard 3 3 3 2 2 4" xfId="379" xr:uid="{00000000-0005-0000-0000-000077010000}"/>
    <cellStyle name="Standard 3 3 3 2 2 5" xfId="380" xr:uid="{00000000-0005-0000-0000-000078010000}"/>
    <cellStyle name="Standard 3 3 3 2 2 6" xfId="381" xr:uid="{00000000-0005-0000-0000-000079010000}"/>
    <cellStyle name="Standard 3 3 3 2 3" xfId="382" xr:uid="{00000000-0005-0000-0000-00007A010000}"/>
    <cellStyle name="Standard 3 3 3 2 3 2" xfId="383" xr:uid="{00000000-0005-0000-0000-00007B010000}"/>
    <cellStyle name="Standard 3 3 3 2 3 3" xfId="384" xr:uid="{00000000-0005-0000-0000-00007C010000}"/>
    <cellStyle name="Standard 3 3 3 2 3 4" xfId="385" xr:uid="{00000000-0005-0000-0000-00007D010000}"/>
    <cellStyle name="Standard 3 3 3 2 4" xfId="386" xr:uid="{00000000-0005-0000-0000-00007E010000}"/>
    <cellStyle name="Standard 3 3 3 2 4 2" xfId="387" xr:uid="{00000000-0005-0000-0000-00007F010000}"/>
    <cellStyle name="Standard 3 3 3 2 5" xfId="388" xr:uid="{00000000-0005-0000-0000-000080010000}"/>
    <cellStyle name="Standard 3 3 3 2 6" xfId="389" xr:uid="{00000000-0005-0000-0000-000081010000}"/>
    <cellStyle name="Standard 3 3 3 2 7" xfId="390" xr:uid="{00000000-0005-0000-0000-000082010000}"/>
    <cellStyle name="Standard 3 3 3 3" xfId="391" xr:uid="{00000000-0005-0000-0000-000083010000}"/>
    <cellStyle name="Standard 3 3 3 3 2" xfId="392" xr:uid="{00000000-0005-0000-0000-000084010000}"/>
    <cellStyle name="Standard 3 3 3 3 2 2" xfId="393" xr:uid="{00000000-0005-0000-0000-000085010000}"/>
    <cellStyle name="Standard 3 3 3 3 2 3" xfId="394" xr:uid="{00000000-0005-0000-0000-000086010000}"/>
    <cellStyle name="Standard 3 3 3 3 2 4" xfId="395" xr:uid="{00000000-0005-0000-0000-000087010000}"/>
    <cellStyle name="Standard 3 3 3 3 3" xfId="396" xr:uid="{00000000-0005-0000-0000-000088010000}"/>
    <cellStyle name="Standard 3 3 3 3 3 2" xfId="397" xr:uid="{00000000-0005-0000-0000-000089010000}"/>
    <cellStyle name="Standard 3 3 3 3 4" xfId="398" xr:uid="{00000000-0005-0000-0000-00008A010000}"/>
    <cellStyle name="Standard 3 3 3 3 5" xfId="399" xr:uid="{00000000-0005-0000-0000-00008B010000}"/>
    <cellStyle name="Standard 3 3 3 3 6" xfId="400" xr:uid="{00000000-0005-0000-0000-00008C010000}"/>
    <cellStyle name="Standard 3 3 3 4" xfId="401" xr:uid="{00000000-0005-0000-0000-00008D010000}"/>
    <cellStyle name="Standard 3 3 3 4 2" xfId="402" xr:uid="{00000000-0005-0000-0000-00008E010000}"/>
    <cellStyle name="Standard 3 3 3 4 3" xfId="403" xr:uid="{00000000-0005-0000-0000-00008F010000}"/>
    <cellStyle name="Standard 3 3 3 4 4" xfId="404" xr:uid="{00000000-0005-0000-0000-000090010000}"/>
    <cellStyle name="Standard 3 3 3 5" xfId="405" xr:uid="{00000000-0005-0000-0000-000091010000}"/>
    <cellStyle name="Standard 3 3 3 5 2" xfId="406" xr:uid="{00000000-0005-0000-0000-000092010000}"/>
    <cellStyle name="Standard 3 3 3 6" xfId="407" xr:uid="{00000000-0005-0000-0000-000093010000}"/>
    <cellStyle name="Standard 3 3 3 7" xfId="408" xr:uid="{00000000-0005-0000-0000-000094010000}"/>
    <cellStyle name="Standard 3 3 3 8" xfId="409" xr:uid="{00000000-0005-0000-0000-000095010000}"/>
    <cellStyle name="Standard 3 3 4" xfId="410" xr:uid="{00000000-0005-0000-0000-000096010000}"/>
    <cellStyle name="Standard 3 3 4 2" xfId="411" xr:uid="{00000000-0005-0000-0000-000097010000}"/>
    <cellStyle name="Standard 3 3 4 2 2" xfId="412" xr:uid="{00000000-0005-0000-0000-000098010000}"/>
    <cellStyle name="Standard 3 3 4 2 2 2" xfId="413" xr:uid="{00000000-0005-0000-0000-000099010000}"/>
    <cellStyle name="Standard 3 3 4 2 2 3" xfId="414" xr:uid="{00000000-0005-0000-0000-00009A010000}"/>
    <cellStyle name="Standard 3 3 4 2 2 4" xfId="415" xr:uid="{00000000-0005-0000-0000-00009B010000}"/>
    <cellStyle name="Standard 3 3 4 2 3" xfId="416" xr:uid="{00000000-0005-0000-0000-00009C010000}"/>
    <cellStyle name="Standard 3 3 4 2 3 2" xfId="417" xr:uid="{00000000-0005-0000-0000-00009D010000}"/>
    <cellStyle name="Standard 3 3 4 2 4" xfId="418" xr:uid="{00000000-0005-0000-0000-00009E010000}"/>
    <cellStyle name="Standard 3 3 4 2 5" xfId="419" xr:uid="{00000000-0005-0000-0000-00009F010000}"/>
    <cellStyle name="Standard 3 3 4 2 6" xfId="420" xr:uid="{00000000-0005-0000-0000-0000A0010000}"/>
    <cellStyle name="Standard 3 3 4 3" xfId="421" xr:uid="{00000000-0005-0000-0000-0000A1010000}"/>
    <cellStyle name="Standard 3 3 4 3 2" xfId="422" xr:uid="{00000000-0005-0000-0000-0000A2010000}"/>
    <cellStyle name="Standard 3 3 4 3 3" xfId="423" xr:uid="{00000000-0005-0000-0000-0000A3010000}"/>
    <cellStyle name="Standard 3 3 4 3 4" xfId="424" xr:uid="{00000000-0005-0000-0000-0000A4010000}"/>
    <cellStyle name="Standard 3 3 4 4" xfId="425" xr:uid="{00000000-0005-0000-0000-0000A5010000}"/>
    <cellStyle name="Standard 3 3 4 4 2" xfId="426" xr:uid="{00000000-0005-0000-0000-0000A6010000}"/>
    <cellStyle name="Standard 3 3 4 5" xfId="427" xr:uid="{00000000-0005-0000-0000-0000A7010000}"/>
    <cellStyle name="Standard 3 3 4 6" xfId="428" xr:uid="{00000000-0005-0000-0000-0000A8010000}"/>
    <cellStyle name="Standard 3 3 4 7" xfId="429" xr:uid="{00000000-0005-0000-0000-0000A9010000}"/>
    <cellStyle name="Standard 3 3 5" xfId="430" xr:uid="{00000000-0005-0000-0000-0000AA010000}"/>
    <cellStyle name="Standard 3 3 5 2" xfId="431" xr:uid="{00000000-0005-0000-0000-0000AB010000}"/>
    <cellStyle name="Standard 3 3 5 2 2" xfId="432" xr:uid="{00000000-0005-0000-0000-0000AC010000}"/>
    <cellStyle name="Standard 3 3 5 2 3" xfId="433" xr:uid="{00000000-0005-0000-0000-0000AD010000}"/>
    <cellStyle name="Standard 3 3 5 2 4" xfId="434" xr:uid="{00000000-0005-0000-0000-0000AE010000}"/>
    <cellStyle name="Standard 3 3 5 3" xfId="435" xr:uid="{00000000-0005-0000-0000-0000AF010000}"/>
    <cellStyle name="Standard 3 3 5 3 2" xfId="436" xr:uid="{00000000-0005-0000-0000-0000B0010000}"/>
    <cellStyle name="Standard 3 3 5 4" xfId="437" xr:uid="{00000000-0005-0000-0000-0000B1010000}"/>
    <cellStyle name="Standard 3 3 5 5" xfId="438" xr:uid="{00000000-0005-0000-0000-0000B2010000}"/>
    <cellStyle name="Standard 3 3 5 6" xfId="439" xr:uid="{00000000-0005-0000-0000-0000B3010000}"/>
    <cellStyle name="Standard 3 3 6" xfId="440" xr:uid="{00000000-0005-0000-0000-0000B4010000}"/>
    <cellStyle name="Standard 3 3 6 2" xfId="441" xr:uid="{00000000-0005-0000-0000-0000B5010000}"/>
    <cellStyle name="Standard 3 3 6 2 2" xfId="442" xr:uid="{00000000-0005-0000-0000-0000B6010000}"/>
    <cellStyle name="Standard 3 3 6 3" xfId="443" xr:uid="{00000000-0005-0000-0000-0000B7010000}"/>
    <cellStyle name="Standard 3 3 6 4" xfId="444" xr:uid="{00000000-0005-0000-0000-0000B8010000}"/>
    <cellStyle name="Standard 3 3 7" xfId="445" xr:uid="{00000000-0005-0000-0000-0000B9010000}"/>
    <cellStyle name="Standard 3 3 7 2" xfId="446" xr:uid="{00000000-0005-0000-0000-0000BA010000}"/>
    <cellStyle name="Standard 3 3 8" xfId="447" xr:uid="{00000000-0005-0000-0000-0000BB010000}"/>
    <cellStyle name="Standard 3 3 9" xfId="448" xr:uid="{00000000-0005-0000-0000-0000BC010000}"/>
    <cellStyle name="Standard 3 4" xfId="449" xr:uid="{00000000-0005-0000-0000-0000BD010000}"/>
    <cellStyle name="Standard 3 4 10" xfId="450" xr:uid="{00000000-0005-0000-0000-0000BE010000}"/>
    <cellStyle name="Standard 3 4 2" xfId="451" xr:uid="{00000000-0005-0000-0000-0000BF010000}"/>
    <cellStyle name="Standard 3 4 2 2" xfId="452" xr:uid="{00000000-0005-0000-0000-0000C0010000}"/>
    <cellStyle name="Standard 3 4 2 2 2" xfId="453" xr:uid="{00000000-0005-0000-0000-0000C1010000}"/>
    <cellStyle name="Standard 3 4 2 2 2 2" xfId="454" xr:uid="{00000000-0005-0000-0000-0000C2010000}"/>
    <cellStyle name="Standard 3 4 2 2 2 2 2" xfId="455" xr:uid="{00000000-0005-0000-0000-0000C3010000}"/>
    <cellStyle name="Standard 3 4 2 2 2 2 3" xfId="456" xr:uid="{00000000-0005-0000-0000-0000C4010000}"/>
    <cellStyle name="Standard 3 4 2 2 2 2 4" xfId="457" xr:uid="{00000000-0005-0000-0000-0000C5010000}"/>
    <cellStyle name="Standard 3 4 2 2 2 3" xfId="458" xr:uid="{00000000-0005-0000-0000-0000C6010000}"/>
    <cellStyle name="Standard 3 4 2 2 2 3 2" xfId="459" xr:uid="{00000000-0005-0000-0000-0000C7010000}"/>
    <cellStyle name="Standard 3 4 2 2 2 4" xfId="460" xr:uid="{00000000-0005-0000-0000-0000C8010000}"/>
    <cellStyle name="Standard 3 4 2 2 2 5" xfId="461" xr:uid="{00000000-0005-0000-0000-0000C9010000}"/>
    <cellStyle name="Standard 3 4 2 2 2 6" xfId="462" xr:uid="{00000000-0005-0000-0000-0000CA010000}"/>
    <cellStyle name="Standard 3 4 2 2 3" xfId="463" xr:uid="{00000000-0005-0000-0000-0000CB010000}"/>
    <cellStyle name="Standard 3 4 2 2 3 2" xfId="464" xr:uid="{00000000-0005-0000-0000-0000CC010000}"/>
    <cellStyle name="Standard 3 4 2 2 3 3" xfId="465" xr:uid="{00000000-0005-0000-0000-0000CD010000}"/>
    <cellStyle name="Standard 3 4 2 2 3 4" xfId="466" xr:uid="{00000000-0005-0000-0000-0000CE010000}"/>
    <cellStyle name="Standard 3 4 2 2 4" xfId="467" xr:uid="{00000000-0005-0000-0000-0000CF010000}"/>
    <cellStyle name="Standard 3 4 2 2 4 2" xfId="468" xr:uid="{00000000-0005-0000-0000-0000D0010000}"/>
    <cellStyle name="Standard 3 4 2 2 5" xfId="469" xr:uid="{00000000-0005-0000-0000-0000D1010000}"/>
    <cellStyle name="Standard 3 4 2 2 6" xfId="470" xr:uid="{00000000-0005-0000-0000-0000D2010000}"/>
    <cellStyle name="Standard 3 4 2 2 7" xfId="471" xr:uid="{00000000-0005-0000-0000-0000D3010000}"/>
    <cellStyle name="Standard 3 4 2 3" xfId="472" xr:uid="{00000000-0005-0000-0000-0000D4010000}"/>
    <cellStyle name="Standard 3 4 2 3 2" xfId="473" xr:uid="{00000000-0005-0000-0000-0000D5010000}"/>
    <cellStyle name="Standard 3 4 2 3 2 2" xfId="474" xr:uid="{00000000-0005-0000-0000-0000D6010000}"/>
    <cellStyle name="Standard 3 4 2 3 2 3" xfId="475" xr:uid="{00000000-0005-0000-0000-0000D7010000}"/>
    <cellStyle name="Standard 3 4 2 3 2 4" xfId="476" xr:uid="{00000000-0005-0000-0000-0000D8010000}"/>
    <cellStyle name="Standard 3 4 2 3 3" xfId="477" xr:uid="{00000000-0005-0000-0000-0000D9010000}"/>
    <cellStyle name="Standard 3 4 2 3 3 2" xfId="478" xr:uid="{00000000-0005-0000-0000-0000DA010000}"/>
    <cellStyle name="Standard 3 4 2 3 4" xfId="479" xr:uid="{00000000-0005-0000-0000-0000DB010000}"/>
    <cellStyle name="Standard 3 4 2 3 5" xfId="480" xr:uid="{00000000-0005-0000-0000-0000DC010000}"/>
    <cellStyle name="Standard 3 4 2 3 6" xfId="481" xr:uid="{00000000-0005-0000-0000-0000DD010000}"/>
    <cellStyle name="Standard 3 4 2 4" xfId="482" xr:uid="{00000000-0005-0000-0000-0000DE010000}"/>
    <cellStyle name="Standard 3 4 2 4 2" xfId="483" xr:uid="{00000000-0005-0000-0000-0000DF010000}"/>
    <cellStyle name="Standard 3 4 2 4 3" xfId="484" xr:uid="{00000000-0005-0000-0000-0000E0010000}"/>
    <cellStyle name="Standard 3 4 2 4 4" xfId="485" xr:uid="{00000000-0005-0000-0000-0000E1010000}"/>
    <cellStyle name="Standard 3 4 2 5" xfId="486" xr:uid="{00000000-0005-0000-0000-0000E2010000}"/>
    <cellStyle name="Standard 3 4 2 5 2" xfId="487" xr:uid="{00000000-0005-0000-0000-0000E3010000}"/>
    <cellStyle name="Standard 3 4 2 6" xfId="488" xr:uid="{00000000-0005-0000-0000-0000E4010000}"/>
    <cellStyle name="Standard 3 4 2 7" xfId="489" xr:uid="{00000000-0005-0000-0000-0000E5010000}"/>
    <cellStyle name="Standard 3 4 2 8" xfId="490" xr:uid="{00000000-0005-0000-0000-0000E6010000}"/>
    <cellStyle name="Standard 3 4 3" xfId="491" xr:uid="{00000000-0005-0000-0000-0000E7010000}"/>
    <cellStyle name="Standard 3 4 3 2" xfId="492" xr:uid="{00000000-0005-0000-0000-0000E8010000}"/>
    <cellStyle name="Standard 3 4 3 2 2" xfId="493" xr:uid="{00000000-0005-0000-0000-0000E9010000}"/>
    <cellStyle name="Standard 3 4 3 2 2 2" xfId="494" xr:uid="{00000000-0005-0000-0000-0000EA010000}"/>
    <cellStyle name="Standard 3 4 3 2 2 2 2" xfId="495" xr:uid="{00000000-0005-0000-0000-0000EB010000}"/>
    <cellStyle name="Standard 3 4 3 2 2 2 3" xfId="496" xr:uid="{00000000-0005-0000-0000-0000EC010000}"/>
    <cellStyle name="Standard 3 4 3 2 2 2 4" xfId="497" xr:uid="{00000000-0005-0000-0000-0000ED010000}"/>
    <cellStyle name="Standard 3 4 3 2 2 3" xfId="498" xr:uid="{00000000-0005-0000-0000-0000EE010000}"/>
    <cellStyle name="Standard 3 4 3 2 2 3 2" xfId="499" xr:uid="{00000000-0005-0000-0000-0000EF010000}"/>
    <cellStyle name="Standard 3 4 3 2 2 4" xfId="500" xr:uid="{00000000-0005-0000-0000-0000F0010000}"/>
    <cellStyle name="Standard 3 4 3 2 2 5" xfId="501" xr:uid="{00000000-0005-0000-0000-0000F1010000}"/>
    <cellStyle name="Standard 3 4 3 2 2 6" xfId="502" xr:uid="{00000000-0005-0000-0000-0000F2010000}"/>
    <cellStyle name="Standard 3 4 3 2 3" xfId="503" xr:uid="{00000000-0005-0000-0000-0000F3010000}"/>
    <cellStyle name="Standard 3 4 3 2 3 2" xfId="504" xr:uid="{00000000-0005-0000-0000-0000F4010000}"/>
    <cellStyle name="Standard 3 4 3 2 3 3" xfId="505" xr:uid="{00000000-0005-0000-0000-0000F5010000}"/>
    <cellStyle name="Standard 3 4 3 2 3 4" xfId="506" xr:uid="{00000000-0005-0000-0000-0000F6010000}"/>
    <cellStyle name="Standard 3 4 3 2 4" xfId="507" xr:uid="{00000000-0005-0000-0000-0000F7010000}"/>
    <cellStyle name="Standard 3 4 3 2 4 2" xfId="508" xr:uid="{00000000-0005-0000-0000-0000F8010000}"/>
    <cellStyle name="Standard 3 4 3 2 5" xfId="509" xr:uid="{00000000-0005-0000-0000-0000F9010000}"/>
    <cellStyle name="Standard 3 4 3 2 6" xfId="510" xr:uid="{00000000-0005-0000-0000-0000FA010000}"/>
    <cellStyle name="Standard 3 4 3 2 7" xfId="511" xr:uid="{00000000-0005-0000-0000-0000FB010000}"/>
    <cellStyle name="Standard 3 4 3 3" xfId="512" xr:uid="{00000000-0005-0000-0000-0000FC010000}"/>
    <cellStyle name="Standard 3 4 3 3 2" xfId="513" xr:uid="{00000000-0005-0000-0000-0000FD010000}"/>
    <cellStyle name="Standard 3 4 3 3 2 2" xfId="514" xr:uid="{00000000-0005-0000-0000-0000FE010000}"/>
    <cellStyle name="Standard 3 4 3 3 2 3" xfId="515" xr:uid="{00000000-0005-0000-0000-0000FF010000}"/>
    <cellStyle name="Standard 3 4 3 3 2 4" xfId="516" xr:uid="{00000000-0005-0000-0000-000000020000}"/>
    <cellStyle name="Standard 3 4 3 3 3" xfId="517" xr:uid="{00000000-0005-0000-0000-000001020000}"/>
    <cellStyle name="Standard 3 4 3 3 3 2" xfId="518" xr:uid="{00000000-0005-0000-0000-000002020000}"/>
    <cellStyle name="Standard 3 4 3 3 4" xfId="519" xr:uid="{00000000-0005-0000-0000-000003020000}"/>
    <cellStyle name="Standard 3 4 3 3 5" xfId="520" xr:uid="{00000000-0005-0000-0000-000004020000}"/>
    <cellStyle name="Standard 3 4 3 3 6" xfId="521" xr:uid="{00000000-0005-0000-0000-000005020000}"/>
    <cellStyle name="Standard 3 4 3 4" xfId="522" xr:uid="{00000000-0005-0000-0000-000006020000}"/>
    <cellStyle name="Standard 3 4 3 4 2" xfId="523" xr:uid="{00000000-0005-0000-0000-000007020000}"/>
    <cellStyle name="Standard 3 4 3 4 3" xfId="524" xr:uid="{00000000-0005-0000-0000-000008020000}"/>
    <cellStyle name="Standard 3 4 3 4 4" xfId="525" xr:uid="{00000000-0005-0000-0000-000009020000}"/>
    <cellStyle name="Standard 3 4 3 5" xfId="526" xr:uid="{00000000-0005-0000-0000-00000A020000}"/>
    <cellStyle name="Standard 3 4 3 5 2" xfId="527" xr:uid="{00000000-0005-0000-0000-00000B020000}"/>
    <cellStyle name="Standard 3 4 3 6" xfId="528" xr:uid="{00000000-0005-0000-0000-00000C020000}"/>
    <cellStyle name="Standard 3 4 3 7" xfId="529" xr:uid="{00000000-0005-0000-0000-00000D020000}"/>
    <cellStyle name="Standard 3 4 3 8" xfId="530" xr:uid="{00000000-0005-0000-0000-00000E020000}"/>
    <cellStyle name="Standard 3 4 4" xfId="531" xr:uid="{00000000-0005-0000-0000-00000F020000}"/>
    <cellStyle name="Standard 3 4 4 2" xfId="532" xr:uid="{00000000-0005-0000-0000-000010020000}"/>
    <cellStyle name="Standard 3 4 4 2 2" xfId="533" xr:uid="{00000000-0005-0000-0000-000011020000}"/>
    <cellStyle name="Standard 3 4 4 2 2 2" xfId="534" xr:uid="{00000000-0005-0000-0000-000012020000}"/>
    <cellStyle name="Standard 3 4 4 2 2 3" xfId="535" xr:uid="{00000000-0005-0000-0000-000013020000}"/>
    <cellStyle name="Standard 3 4 4 2 2 4" xfId="536" xr:uid="{00000000-0005-0000-0000-000014020000}"/>
    <cellStyle name="Standard 3 4 4 2 3" xfId="537" xr:uid="{00000000-0005-0000-0000-000015020000}"/>
    <cellStyle name="Standard 3 4 4 2 3 2" xfId="538" xr:uid="{00000000-0005-0000-0000-000016020000}"/>
    <cellStyle name="Standard 3 4 4 2 4" xfId="539" xr:uid="{00000000-0005-0000-0000-000017020000}"/>
    <cellStyle name="Standard 3 4 4 2 5" xfId="540" xr:uid="{00000000-0005-0000-0000-000018020000}"/>
    <cellStyle name="Standard 3 4 4 2 6" xfId="541" xr:uid="{00000000-0005-0000-0000-000019020000}"/>
    <cellStyle name="Standard 3 4 4 3" xfId="542" xr:uid="{00000000-0005-0000-0000-00001A020000}"/>
    <cellStyle name="Standard 3 4 4 3 2" xfId="543" xr:uid="{00000000-0005-0000-0000-00001B020000}"/>
    <cellStyle name="Standard 3 4 4 3 3" xfId="544" xr:uid="{00000000-0005-0000-0000-00001C020000}"/>
    <cellStyle name="Standard 3 4 4 3 4" xfId="545" xr:uid="{00000000-0005-0000-0000-00001D020000}"/>
    <cellStyle name="Standard 3 4 4 4" xfId="546" xr:uid="{00000000-0005-0000-0000-00001E020000}"/>
    <cellStyle name="Standard 3 4 4 4 2" xfId="547" xr:uid="{00000000-0005-0000-0000-00001F020000}"/>
    <cellStyle name="Standard 3 4 4 5" xfId="548" xr:uid="{00000000-0005-0000-0000-000020020000}"/>
    <cellStyle name="Standard 3 4 4 6" xfId="549" xr:uid="{00000000-0005-0000-0000-000021020000}"/>
    <cellStyle name="Standard 3 4 4 7" xfId="550" xr:uid="{00000000-0005-0000-0000-000022020000}"/>
    <cellStyle name="Standard 3 4 5" xfId="551" xr:uid="{00000000-0005-0000-0000-000023020000}"/>
    <cellStyle name="Standard 3 4 5 2" xfId="552" xr:uid="{00000000-0005-0000-0000-000024020000}"/>
    <cellStyle name="Standard 3 4 5 2 2" xfId="553" xr:uid="{00000000-0005-0000-0000-000025020000}"/>
    <cellStyle name="Standard 3 4 5 2 3" xfId="554" xr:uid="{00000000-0005-0000-0000-000026020000}"/>
    <cellStyle name="Standard 3 4 5 2 4" xfId="555" xr:uid="{00000000-0005-0000-0000-000027020000}"/>
    <cellStyle name="Standard 3 4 5 3" xfId="556" xr:uid="{00000000-0005-0000-0000-000028020000}"/>
    <cellStyle name="Standard 3 4 5 3 2" xfId="557" xr:uid="{00000000-0005-0000-0000-000029020000}"/>
    <cellStyle name="Standard 3 4 5 4" xfId="558" xr:uid="{00000000-0005-0000-0000-00002A020000}"/>
    <cellStyle name="Standard 3 4 5 5" xfId="559" xr:uid="{00000000-0005-0000-0000-00002B020000}"/>
    <cellStyle name="Standard 3 4 5 6" xfId="560" xr:uid="{00000000-0005-0000-0000-00002C020000}"/>
    <cellStyle name="Standard 3 4 6" xfId="561" xr:uid="{00000000-0005-0000-0000-00002D020000}"/>
    <cellStyle name="Standard 3 4 6 2" xfId="562" xr:uid="{00000000-0005-0000-0000-00002E020000}"/>
    <cellStyle name="Standard 3 4 6 2 2" xfId="563" xr:uid="{00000000-0005-0000-0000-00002F020000}"/>
    <cellStyle name="Standard 3 4 6 3" xfId="564" xr:uid="{00000000-0005-0000-0000-000030020000}"/>
    <cellStyle name="Standard 3 4 6 4" xfId="565" xr:uid="{00000000-0005-0000-0000-000031020000}"/>
    <cellStyle name="Standard 3 4 7" xfId="566" xr:uid="{00000000-0005-0000-0000-000032020000}"/>
    <cellStyle name="Standard 3 4 7 2" xfId="567" xr:uid="{00000000-0005-0000-0000-000033020000}"/>
    <cellStyle name="Standard 3 4 8" xfId="568" xr:uid="{00000000-0005-0000-0000-000034020000}"/>
    <cellStyle name="Standard 3 4 9" xfId="569" xr:uid="{00000000-0005-0000-0000-000035020000}"/>
    <cellStyle name="Standard 3 5" xfId="570" xr:uid="{00000000-0005-0000-0000-000036020000}"/>
    <cellStyle name="Standard 3 5 10" xfId="571" xr:uid="{00000000-0005-0000-0000-000037020000}"/>
    <cellStyle name="Standard 3 5 2" xfId="572" xr:uid="{00000000-0005-0000-0000-000038020000}"/>
    <cellStyle name="Standard 3 5 2 2" xfId="573" xr:uid="{00000000-0005-0000-0000-000039020000}"/>
    <cellStyle name="Standard 3 5 2 2 2" xfId="574" xr:uid="{00000000-0005-0000-0000-00003A020000}"/>
    <cellStyle name="Standard 3 5 2 2 2 2" xfId="575" xr:uid="{00000000-0005-0000-0000-00003B020000}"/>
    <cellStyle name="Standard 3 5 2 2 2 2 2" xfId="576" xr:uid="{00000000-0005-0000-0000-00003C020000}"/>
    <cellStyle name="Standard 3 5 2 2 2 2 3" xfId="577" xr:uid="{00000000-0005-0000-0000-00003D020000}"/>
    <cellStyle name="Standard 3 5 2 2 2 2 4" xfId="578" xr:uid="{00000000-0005-0000-0000-00003E020000}"/>
    <cellStyle name="Standard 3 5 2 2 2 3" xfId="579" xr:uid="{00000000-0005-0000-0000-00003F020000}"/>
    <cellStyle name="Standard 3 5 2 2 2 3 2" xfId="580" xr:uid="{00000000-0005-0000-0000-000040020000}"/>
    <cellStyle name="Standard 3 5 2 2 2 4" xfId="581" xr:uid="{00000000-0005-0000-0000-000041020000}"/>
    <cellStyle name="Standard 3 5 2 2 2 5" xfId="582" xr:uid="{00000000-0005-0000-0000-000042020000}"/>
    <cellStyle name="Standard 3 5 2 2 2 6" xfId="583" xr:uid="{00000000-0005-0000-0000-000043020000}"/>
    <cellStyle name="Standard 3 5 2 2 3" xfId="584" xr:uid="{00000000-0005-0000-0000-000044020000}"/>
    <cellStyle name="Standard 3 5 2 2 3 2" xfId="585" xr:uid="{00000000-0005-0000-0000-000045020000}"/>
    <cellStyle name="Standard 3 5 2 2 3 3" xfId="586" xr:uid="{00000000-0005-0000-0000-000046020000}"/>
    <cellStyle name="Standard 3 5 2 2 3 4" xfId="587" xr:uid="{00000000-0005-0000-0000-000047020000}"/>
    <cellStyle name="Standard 3 5 2 2 4" xfId="588" xr:uid="{00000000-0005-0000-0000-000048020000}"/>
    <cellStyle name="Standard 3 5 2 2 4 2" xfId="589" xr:uid="{00000000-0005-0000-0000-000049020000}"/>
    <cellStyle name="Standard 3 5 2 2 5" xfId="590" xr:uid="{00000000-0005-0000-0000-00004A020000}"/>
    <cellStyle name="Standard 3 5 2 2 6" xfId="591" xr:uid="{00000000-0005-0000-0000-00004B020000}"/>
    <cellStyle name="Standard 3 5 2 2 7" xfId="592" xr:uid="{00000000-0005-0000-0000-00004C020000}"/>
    <cellStyle name="Standard 3 5 2 3" xfId="593" xr:uid="{00000000-0005-0000-0000-00004D020000}"/>
    <cellStyle name="Standard 3 5 2 3 2" xfId="594" xr:uid="{00000000-0005-0000-0000-00004E020000}"/>
    <cellStyle name="Standard 3 5 2 3 2 2" xfId="595" xr:uid="{00000000-0005-0000-0000-00004F020000}"/>
    <cellStyle name="Standard 3 5 2 3 2 3" xfId="596" xr:uid="{00000000-0005-0000-0000-000050020000}"/>
    <cellStyle name="Standard 3 5 2 3 2 4" xfId="597" xr:uid="{00000000-0005-0000-0000-000051020000}"/>
    <cellStyle name="Standard 3 5 2 3 3" xfId="598" xr:uid="{00000000-0005-0000-0000-000052020000}"/>
    <cellStyle name="Standard 3 5 2 3 3 2" xfId="599" xr:uid="{00000000-0005-0000-0000-000053020000}"/>
    <cellStyle name="Standard 3 5 2 3 4" xfId="600" xr:uid="{00000000-0005-0000-0000-000054020000}"/>
    <cellStyle name="Standard 3 5 2 3 5" xfId="601" xr:uid="{00000000-0005-0000-0000-000055020000}"/>
    <cellStyle name="Standard 3 5 2 3 6" xfId="602" xr:uid="{00000000-0005-0000-0000-000056020000}"/>
    <cellStyle name="Standard 3 5 2 4" xfId="603" xr:uid="{00000000-0005-0000-0000-000057020000}"/>
    <cellStyle name="Standard 3 5 2 4 2" xfId="604" xr:uid="{00000000-0005-0000-0000-000058020000}"/>
    <cellStyle name="Standard 3 5 2 4 3" xfId="605" xr:uid="{00000000-0005-0000-0000-000059020000}"/>
    <cellStyle name="Standard 3 5 2 4 4" xfId="606" xr:uid="{00000000-0005-0000-0000-00005A020000}"/>
    <cellStyle name="Standard 3 5 2 5" xfId="607" xr:uid="{00000000-0005-0000-0000-00005B020000}"/>
    <cellStyle name="Standard 3 5 2 5 2" xfId="608" xr:uid="{00000000-0005-0000-0000-00005C020000}"/>
    <cellStyle name="Standard 3 5 2 6" xfId="609" xr:uid="{00000000-0005-0000-0000-00005D020000}"/>
    <cellStyle name="Standard 3 5 2 7" xfId="610" xr:uid="{00000000-0005-0000-0000-00005E020000}"/>
    <cellStyle name="Standard 3 5 2 8" xfId="611" xr:uid="{00000000-0005-0000-0000-00005F020000}"/>
    <cellStyle name="Standard 3 5 3" xfId="612" xr:uid="{00000000-0005-0000-0000-000060020000}"/>
    <cellStyle name="Standard 3 5 3 2" xfId="613" xr:uid="{00000000-0005-0000-0000-000061020000}"/>
    <cellStyle name="Standard 3 5 3 2 2" xfId="614" xr:uid="{00000000-0005-0000-0000-000062020000}"/>
    <cellStyle name="Standard 3 5 3 2 2 2" xfId="615" xr:uid="{00000000-0005-0000-0000-000063020000}"/>
    <cellStyle name="Standard 3 5 3 2 2 2 2" xfId="616" xr:uid="{00000000-0005-0000-0000-000064020000}"/>
    <cellStyle name="Standard 3 5 3 2 2 2 3" xfId="617" xr:uid="{00000000-0005-0000-0000-000065020000}"/>
    <cellStyle name="Standard 3 5 3 2 2 2 4" xfId="618" xr:uid="{00000000-0005-0000-0000-000066020000}"/>
    <cellStyle name="Standard 3 5 3 2 2 3" xfId="619" xr:uid="{00000000-0005-0000-0000-000067020000}"/>
    <cellStyle name="Standard 3 5 3 2 2 3 2" xfId="620" xr:uid="{00000000-0005-0000-0000-000068020000}"/>
    <cellStyle name="Standard 3 5 3 2 2 4" xfId="621" xr:uid="{00000000-0005-0000-0000-000069020000}"/>
    <cellStyle name="Standard 3 5 3 2 2 5" xfId="622" xr:uid="{00000000-0005-0000-0000-00006A020000}"/>
    <cellStyle name="Standard 3 5 3 2 2 6" xfId="623" xr:uid="{00000000-0005-0000-0000-00006B020000}"/>
    <cellStyle name="Standard 3 5 3 2 3" xfId="624" xr:uid="{00000000-0005-0000-0000-00006C020000}"/>
    <cellStyle name="Standard 3 5 3 2 3 2" xfId="625" xr:uid="{00000000-0005-0000-0000-00006D020000}"/>
    <cellStyle name="Standard 3 5 3 2 3 3" xfId="626" xr:uid="{00000000-0005-0000-0000-00006E020000}"/>
    <cellStyle name="Standard 3 5 3 2 3 4" xfId="627" xr:uid="{00000000-0005-0000-0000-00006F020000}"/>
    <cellStyle name="Standard 3 5 3 2 4" xfId="628" xr:uid="{00000000-0005-0000-0000-000070020000}"/>
    <cellStyle name="Standard 3 5 3 2 4 2" xfId="629" xr:uid="{00000000-0005-0000-0000-000071020000}"/>
    <cellStyle name="Standard 3 5 3 2 5" xfId="630" xr:uid="{00000000-0005-0000-0000-000072020000}"/>
    <cellStyle name="Standard 3 5 3 2 6" xfId="631" xr:uid="{00000000-0005-0000-0000-000073020000}"/>
    <cellStyle name="Standard 3 5 3 2 7" xfId="632" xr:uid="{00000000-0005-0000-0000-000074020000}"/>
    <cellStyle name="Standard 3 5 3 3" xfId="633" xr:uid="{00000000-0005-0000-0000-000075020000}"/>
    <cellStyle name="Standard 3 5 3 3 2" xfId="634" xr:uid="{00000000-0005-0000-0000-000076020000}"/>
    <cellStyle name="Standard 3 5 3 3 2 2" xfId="635" xr:uid="{00000000-0005-0000-0000-000077020000}"/>
    <cellStyle name="Standard 3 5 3 3 2 3" xfId="636" xr:uid="{00000000-0005-0000-0000-000078020000}"/>
    <cellStyle name="Standard 3 5 3 3 2 4" xfId="637" xr:uid="{00000000-0005-0000-0000-000079020000}"/>
    <cellStyle name="Standard 3 5 3 3 3" xfId="638" xr:uid="{00000000-0005-0000-0000-00007A020000}"/>
    <cellStyle name="Standard 3 5 3 3 3 2" xfId="639" xr:uid="{00000000-0005-0000-0000-00007B020000}"/>
    <cellStyle name="Standard 3 5 3 3 4" xfId="640" xr:uid="{00000000-0005-0000-0000-00007C020000}"/>
    <cellStyle name="Standard 3 5 3 3 5" xfId="641" xr:uid="{00000000-0005-0000-0000-00007D020000}"/>
    <cellStyle name="Standard 3 5 3 3 6" xfId="642" xr:uid="{00000000-0005-0000-0000-00007E020000}"/>
    <cellStyle name="Standard 3 5 3 4" xfId="643" xr:uid="{00000000-0005-0000-0000-00007F020000}"/>
    <cellStyle name="Standard 3 5 3 4 2" xfId="644" xr:uid="{00000000-0005-0000-0000-000080020000}"/>
    <cellStyle name="Standard 3 5 3 4 3" xfId="645" xr:uid="{00000000-0005-0000-0000-000081020000}"/>
    <cellStyle name="Standard 3 5 3 4 4" xfId="646" xr:uid="{00000000-0005-0000-0000-000082020000}"/>
    <cellStyle name="Standard 3 5 3 5" xfId="647" xr:uid="{00000000-0005-0000-0000-000083020000}"/>
    <cellStyle name="Standard 3 5 3 5 2" xfId="648" xr:uid="{00000000-0005-0000-0000-000084020000}"/>
    <cellStyle name="Standard 3 5 3 6" xfId="649" xr:uid="{00000000-0005-0000-0000-000085020000}"/>
    <cellStyle name="Standard 3 5 3 7" xfId="650" xr:uid="{00000000-0005-0000-0000-000086020000}"/>
    <cellStyle name="Standard 3 5 3 8" xfId="651" xr:uid="{00000000-0005-0000-0000-000087020000}"/>
    <cellStyle name="Standard 3 5 4" xfId="652" xr:uid="{00000000-0005-0000-0000-000088020000}"/>
    <cellStyle name="Standard 3 5 4 2" xfId="653" xr:uid="{00000000-0005-0000-0000-000089020000}"/>
    <cellStyle name="Standard 3 5 4 2 2" xfId="654" xr:uid="{00000000-0005-0000-0000-00008A020000}"/>
    <cellStyle name="Standard 3 5 4 2 2 2" xfId="655" xr:uid="{00000000-0005-0000-0000-00008B020000}"/>
    <cellStyle name="Standard 3 5 4 2 2 3" xfId="656" xr:uid="{00000000-0005-0000-0000-00008C020000}"/>
    <cellStyle name="Standard 3 5 4 2 2 4" xfId="657" xr:uid="{00000000-0005-0000-0000-00008D020000}"/>
    <cellStyle name="Standard 3 5 4 2 3" xfId="658" xr:uid="{00000000-0005-0000-0000-00008E020000}"/>
    <cellStyle name="Standard 3 5 4 2 3 2" xfId="659" xr:uid="{00000000-0005-0000-0000-00008F020000}"/>
    <cellStyle name="Standard 3 5 4 2 4" xfId="660" xr:uid="{00000000-0005-0000-0000-000090020000}"/>
    <cellStyle name="Standard 3 5 4 2 5" xfId="661" xr:uid="{00000000-0005-0000-0000-000091020000}"/>
    <cellStyle name="Standard 3 5 4 2 6" xfId="662" xr:uid="{00000000-0005-0000-0000-000092020000}"/>
    <cellStyle name="Standard 3 5 4 3" xfId="663" xr:uid="{00000000-0005-0000-0000-000093020000}"/>
    <cellStyle name="Standard 3 5 4 3 2" xfId="664" xr:uid="{00000000-0005-0000-0000-000094020000}"/>
    <cellStyle name="Standard 3 5 4 3 3" xfId="665" xr:uid="{00000000-0005-0000-0000-000095020000}"/>
    <cellStyle name="Standard 3 5 4 3 4" xfId="666" xr:uid="{00000000-0005-0000-0000-000096020000}"/>
    <cellStyle name="Standard 3 5 4 4" xfId="667" xr:uid="{00000000-0005-0000-0000-000097020000}"/>
    <cellStyle name="Standard 3 5 4 4 2" xfId="668" xr:uid="{00000000-0005-0000-0000-000098020000}"/>
    <cellStyle name="Standard 3 5 4 5" xfId="669" xr:uid="{00000000-0005-0000-0000-000099020000}"/>
    <cellStyle name="Standard 3 5 4 6" xfId="670" xr:uid="{00000000-0005-0000-0000-00009A020000}"/>
    <cellStyle name="Standard 3 5 4 7" xfId="671" xr:uid="{00000000-0005-0000-0000-00009B020000}"/>
    <cellStyle name="Standard 3 5 5" xfId="672" xr:uid="{00000000-0005-0000-0000-00009C020000}"/>
    <cellStyle name="Standard 3 5 5 2" xfId="673" xr:uid="{00000000-0005-0000-0000-00009D020000}"/>
    <cellStyle name="Standard 3 5 5 2 2" xfId="674" xr:uid="{00000000-0005-0000-0000-00009E020000}"/>
    <cellStyle name="Standard 3 5 5 2 3" xfId="675" xr:uid="{00000000-0005-0000-0000-00009F020000}"/>
    <cellStyle name="Standard 3 5 5 2 4" xfId="676" xr:uid="{00000000-0005-0000-0000-0000A0020000}"/>
    <cellStyle name="Standard 3 5 5 3" xfId="677" xr:uid="{00000000-0005-0000-0000-0000A1020000}"/>
    <cellStyle name="Standard 3 5 5 3 2" xfId="678" xr:uid="{00000000-0005-0000-0000-0000A2020000}"/>
    <cellStyle name="Standard 3 5 5 4" xfId="679" xr:uid="{00000000-0005-0000-0000-0000A3020000}"/>
    <cellStyle name="Standard 3 5 5 5" xfId="680" xr:uid="{00000000-0005-0000-0000-0000A4020000}"/>
    <cellStyle name="Standard 3 5 5 6" xfId="681" xr:uid="{00000000-0005-0000-0000-0000A5020000}"/>
    <cellStyle name="Standard 3 5 6" xfId="682" xr:uid="{00000000-0005-0000-0000-0000A6020000}"/>
    <cellStyle name="Standard 3 5 6 2" xfId="683" xr:uid="{00000000-0005-0000-0000-0000A7020000}"/>
    <cellStyle name="Standard 3 5 6 3" xfId="684" xr:uid="{00000000-0005-0000-0000-0000A8020000}"/>
    <cellStyle name="Standard 3 5 6 4" xfId="685" xr:uid="{00000000-0005-0000-0000-0000A9020000}"/>
    <cellStyle name="Standard 3 5 7" xfId="686" xr:uid="{00000000-0005-0000-0000-0000AA020000}"/>
    <cellStyle name="Standard 3 5 7 2" xfId="687" xr:uid="{00000000-0005-0000-0000-0000AB020000}"/>
    <cellStyle name="Standard 3 5 8" xfId="688" xr:uid="{00000000-0005-0000-0000-0000AC020000}"/>
    <cellStyle name="Standard 3 5 9" xfId="689" xr:uid="{00000000-0005-0000-0000-0000AD020000}"/>
    <cellStyle name="Standard 3 6" xfId="690" xr:uid="{00000000-0005-0000-0000-0000AE020000}"/>
    <cellStyle name="Standard 3 7" xfId="691" xr:uid="{00000000-0005-0000-0000-0000AF020000}"/>
    <cellStyle name="Standard 3 7 2" xfId="692" xr:uid="{00000000-0005-0000-0000-0000B0020000}"/>
    <cellStyle name="Standard 3 7 2 2" xfId="693" xr:uid="{00000000-0005-0000-0000-0000B1020000}"/>
    <cellStyle name="Standard 3 7 2 2 2" xfId="694" xr:uid="{00000000-0005-0000-0000-0000B2020000}"/>
    <cellStyle name="Standard 3 7 2 2 3" xfId="695" xr:uid="{00000000-0005-0000-0000-0000B3020000}"/>
    <cellStyle name="Standard 3 7 2 2 4" xfId="696" xr:uid="{00000000-0005-0000-0000-0000B4020000}"/>
    <cellStyle name="Standard 3 7 2 3" xfId="697" xr:uid="{00000000-0005-0000-0000-0000B5020000}"/>
    <cellStyle name="Standard 3 7 2 3 2" xfId="698" xr:uid="{00000000-0005-0000-0000-0000B6020000}"/>
    <cellStyle name="Standard 3 7 2 4" xfId="699" xr:uid="{00000000-0005-0000-0000-0000B7020000}"/>
    <cellStyle name="Standard 3 7 2 5" xfId="700" xr:uid="{00000000-0005-0000-0000-0000B8020000}"/>
    <cellStyle name="Standard 3 7 2 6" xfId="701" xr:uid="{00000000-0005-0000-0000-0000B9020000}"/>
    <cellStyle name="Standard 3 7 3" xfId="702" xr:uid="{00000000-0005-0000-0000-0000BA020000}"/>
    <cellStyle name="Standard 3 7 3 2" xfId="703" xr:uid="{00000000-0005-0000-0000-0000BB020000}"/>
    <cellStyle name="Standard 3 7 3 3" xfId="704" xr:uid="{00000000-0005-0000-0000-0000BC020000}"/>
    <cellStyle name="Standard 3 7 3 4" xfId="705" xr:uid="{00000000-0005-0000-0000-0000BD020000}"/>
    <cellStyle name="Standard 3 7 4" xfId="706" xr:uid="{00000000-0005-0000-0000-0000BE020000}"/>
    <cellStyle name="Standard 3 7 4 2" xfId="707" xr:uid="{00000000-0005-0000-0000-0000BF020000}"/>
    <cellStyle name="Standard 3 7 5" xfId="708" xr:uid="{00000000-0005-0000-0000-0000C0020000}"/>
    <cellStyle name="Standard 3 7 6" xfId="709" xr:uid="{00000000-0005-0000-0000-0000C1020000}"/>
    <cellStyle name="Standard 3 7 7" xfId="710" xr:uid="{00000000-0005-0000-0000-0000C2020000}"/>
    <cellStyle name="Standard 3 8" xfId="711" xr:uid="{00000000-0005-0000-0000-0000C3020000}"/>
    <cellStyle name="Standard 3 8 2" xfId="712" xr:uid="{00000000-0005-0000-0000-0000C4020000}"/>
    <cellStyle name="Standard 3 8 2 2" xfId="713" xr:uid="{00000000-0005-0000-0000-0000C5020000}"/>
    <cellStyle name="Standard 3 8 2 2 2" xfId="714" xr:uid="{00000000-0005-0000-0000-0000C6020000}"/>
    <cellStyle name="Standard 3 8 2 2 3" xfId="715" xr:uid="{00000000-0005-0000-0000-0000C7020000}"/>
    <cellStyle name="Standard 3 8 2 2 4" xfId="716" xr:uid="{00000000-0005-0000-0000-0000C8020000}"/>
    <cellStyle name="Standard 3 8 2 3" xfId="717" xr:uid="{00000000-0005-0000-0000-0000C9020000}"/>
    <cellStyle name="Standard 3 8 2 3 2" xfId="718" xr:uid="{00000000-0005-0000-0000-0000CA020000}"/>
    <cellStyle name="Standard 3 8 2 4" xfId="719" xr:uid="{00000000-0005-0000-0000-0000CB020000}"/>
    <cellStyle name="Standard 3 8 2 5" xfId="720" xr:uid="{00000000-0005-0000-0000-0000CC020000}"/>
    <cellStyle name="Standard 3 8 2 6" xfId="721" xr:uid="{00000000-0005-0000-0000-0000CD020000}"/>
    <cellStyle name="Standard 3 8 3" xfId="722" xr:uid="{00000000-0005-0000-0000-0000CE020000}"/>
    <cellStyle name="Standard 3 8 3 2" xfId="723" xr:uid="{00000000-0005-0000-0000-0000CF020000}"/>
    <cellStyle name="Standard 3 8 3 3" xfId="724" xr:uid="{00000000-0005-0000-0000-0000D0020000}"/>
    <cellStyle name="Standard 3 8 3 4" xfId="725" xr:uid="{00000000-0005-0000-0000-0000D1020000}"/>
    <cellStyle name="Standard 3 8 4" xfId="726" xr:uid="{00000000-0005-0000-0000-0000D2020000}"/>
    <cellStyle name="Standard 3 8 4 2" xfId="727" xr:uid="{00000000-0005-0000-0000-0000D3020000}"/>
    <cellStyle name="Standard 3 8 5" xfId="728" xr:uid="{00000000-0005-0000-0000-0000D4020000}"/>
    <cellStyle name="Standard 3 8 6" xfId="729" xr:uid="{00000000-0005-0000-0000-0000D5020000}"/>
    <cellStyle name="Standard 3 8 7" xfId="730" xr:uid="{00000000-0005-0000-0000-0000D6020000}"/>
    <cellStyle name="Standard 3 9" xfId="731" xr:uid="{00000000-0005-0000-0000-0000D7020000}"/>
    <cellStyle name="Standard 3 9 2" xfId="732" xr:uid="{00000000-0005-0000-0000-0000D8020000}"/>
    <cellStyle name="Standard 3 9 2 2" xfId="733" xr:uid="{00000000-0005-0000-0000-0000D9020000}"/>
    <cellStyle name="Standard 3 9 2 2 2" xfId="734" xr:uid="{00000000-0005-0000-0000-0000DA020000}"/>
    <cellStyle name="Standard 3 9 2 2 3" xfId="735" xr:uid="{00000000-0005-0000-0000-0000DB020000}"/>
    <cellStyle name="Standard 3 9 2 2 4" xfId="736" xr:uid="{00000000-0005-0000-0000-0000DC020000}"/>
    <cellStyle name="Standard 3 9 2 3" xfId="737" xr:uid="{00000000-0005-0000-0000-0000DD020000}"/>
    <cellStyle name="Standard 3 9 2 3 2" xfId="738" xr:uid="{00000000-0005-0000-0000-0000DE020000}"/>
    <cellStyle name="Standard 3 9 2 4" xfId="739" xr:uid="{00000000-0005-0000-0000-0000DF020000}"/>
    <cellStyle name="Standard 3 9 2 5" xfId="740" xr:uid="{00000000-0005-0000-0000-0000E0020000}"/>
    <cellStyle name="Standard 3 9 2 6" xfId="741" xr:uid="{00000000-0005-0000-0000-0000E1020000}"/>
    <cellStyle name="Standard 3 9 3" xfId="742" xr:uid="{00000000-0005-0000-0000-0000E2020000}"/>
    <cellStyle name="Standard 3 9 3 2" xfId="743" xr:uid="{00000000-0005-0000-0000-0000E3020000}"/>
    <cellStyle name="Standard 3 9 3 3" xfId="744" xr:uid="{00000000-0005-0000-0000-0000E4020000}"/>
    <cellStyle name="Standard 3 9 3 4" xfId="745" xr:uid="{00000000-0005-0000-0000-0000E5020000}"/>
    <cellStyle name="Standard 3 9 4" xfId="746" xr:uid="{00000000-0005-0000-0000-0000E6020000}"/>
    <cellStyle name="Standard 3 9 4 2" xfId="747" xr:uid="{00000000-0005-0000-0000-0000E7020000}"/>
    <cellStyle name="Standard 3 9 5" xfId="748" xr:uid="{00000000-0005-0000-0000-0000E8020000}"/>
    <cellStyle name="Standard 3 9 6" xfId="749" xr:uid="{00000000-0005-0000-0000-0000E9020000}"/>
    <cellStyle name="Standard 3 9 7" xfId="750" xr:uid="{00000000-0005-0000-0000-0000EA020000}"/>
    <cellStyle name="Standard 4" xfId="751" xr:uid="{00000000-0005-0000-0000-0000EB020000}"/>
    <cellStyle name="Standard 4 2" xfId="752" xr:uid="{00000000-0005-0000-0000-0000EC020000}"/>
    <cellStyle name="Standard 4 2 2" xfId="753" xr:uid="{00000000-0005-0000-0000-0000ED020000}"/>
    <cellStyle name="Standard 4 2 2 2" xfId="754" xr:uid="{00000000-0005-0000-0000-0000EE020000}"/>
    <cellStyle name="Standard 4 2 3" xfId="755" xr:uid="{00000000-0005-0000-0000-0000EF020000}"/>
    <cellStyle name="Standard 4 3" xfId="756" xr:uid="{00000000-0005-0000-0000-0000F0020000}"/>
    <cellStyle name="Standard 4 4" xfId="757" xr:uid="{00000000-0005-0000-0000-0000F1020000}"/>
    <cellStyle name="Standard 5" xfId="758" xr:uid="{00000000-0005-0000-0000-0000F2020000}"/>
    <cellStyle name="Standard 6" xfId="759" xr:uid="{00000000-0005-0000-0000-0000F3020000}"/>
    <cellStyle name="Standard 6 2" xfId="760" xr:uid="{00000000-0005-0000-0000-0000F4020000}"/>
    <cellStyle name="Standard 6 2 2" xfId="761" xr:uid="{00000000-0005-0000-0000-0000F5020000}"/>
    <cellStyle name="Standard 6 2 2 2" xfId="762" xr:uid="{00000000-0005-0000-0000-0000F6020000}"/>
    <cellStyle name="Standard 6 2 2 3" xfId="763" xr:uid="{00000000-0005-0000-0000-0000F7020000}"/>
    <cellStyle name="Standard 6 2 2 4" xfId="764" xr:uid="{00000000-0005-0000-0000-0000F8020000}"/>
    <cellStyle name="Standard 6 2 3" xfId="765" xr:uid="{00000000-0005-0000-0000-0000F9020000}"/>
    <cellStyle name="Standard 6 2 3 2" xfId="766" xr:uid="{00000000-0005-0000-0000-0000FA020000}"/>
    <cellStyle name="Standard 6 2 3 3" xfId="767" xr:uid="{00000000-0005-0000-0000-0000FB020000}"/>
    <cellStyle name="Standard 6 2 3 4" xfId="768" xr:uid="{00000000-0005-0000-0000-0000FC020000}"/>
    <cellStyle name="Standard 6 2 4" xfId="769" xr:uid="{00000000-0005-0000-0000-0000FD020000}"/>
    <cellStyle name="Standard 6 2 5" xfId="770" xr:uid="{00000000-0005-0000-0000-0000FE020000}"/>
    <cellStyle name="Standard 6 2 6" xfId="771" xr:uid="{00000000-0005-0000-0000-0000FF020000}"/>
    <cellStyle name="Standard 6 3" xfId="772" xr:uid="{00000000-0005-0000-0000-000000030000}"/>
    <cellStyle name="Standard 6 3 2" xfId="773" xr:uid="{00000000-0005-0000-0000-000001030000}"/>
    <cellStyle name="Standard 6 3 3" xfId="774" xr:uid="{00000000-0005-0000-0000-000002030000}"/>
    <cellStyle name="Standard 6 3 4" xfId="775" xr:uid="{00000000-0005-0000-0000-000003030000}"/>
    <cellStyle name="Standard 6 4" xfId="776" xr:uid="{00000000-0005-0000-0000-000004030000}"/>
    <cellStyle name="Standard 6 5" xfId="777" xr:uid="{00000000-0005-0000-0000-000005030000}"/>
    <cellStyle name="Standard 6 5 2" xfId="778" xr:uid="{00000000-0005-0000-0000-000006030000}"/>
    <cellStyle name="Standard 6 5 3" xfId="779" xr:uid="{00000000-0005-0000-0000-000007030000}"/>
    <cellStyle name="Standard 6 5 4" xfId="780" xr:uid="{00000000-0005-0000-0000-000008030000}"/>
    <cellStyle name="Standard 6 6" xfId="781" xr:uid="{00000000-0005-0000-0000-000009030000}"/>
    <cellStyle name="Standard 6 6 2" xfId="782" xr:uid="{00000000-0005-0000-0000-00000A030000}"/>
    <cellStyle name="Standard 6 7" xfId="783" xr:uid="{00000000-0005-0000-0000-00000B030000}"/>
    <cellStyle name="Standard 6 8" xfId="784" xr:uid="{00000000-0005-0000-0000-00000C030000}"/>
    <cellStyle name="Standard 6 9" xfId="785" xr:uid="{00000000-0005-0000-0000-00000D030000}"/>
    <cellStyle name="Standard 7" xfId="8" xr:uid="{00000000-0005-0000-0000-00000E030000}"/>
    <cellStyle name="Standard 7 2" xfId="786" xr:uid="{00000000-0005-0000-0000-00000F030000}"/>
    <cellStyle name="Standard_Gas2007Jahr_PnSp" xfId="787" xr:uid="{00000000-0005-0000-0000-000010030000}"/>
    <cellStyle name="Standard_Gas2008Mon" xfId="3" xr:uid="{00000000-0005-0000-0000-000011030000}"/>
    <cellStyle name="Standard_TestGas2007Jahr_Net" xfId="7" xr:uid="{00000000-0005-0000-0000-000012030000}"/>
    <cellStyle name="Standard_TestGas2008Mon" xfId="6" xr:uid="{00000000-0005-0000-0000-000013030000}"/>
  </cellStyles>
  <dxfs count="18">
    <dxf>
      <fill>
        <patternFill>
          <bgColor rgb="FFFF6969"/>
        </patternFill>
      </fill>
    </dxf>
    <dxf>
      <fill>
        <patternFill>
          <bgColor rgb="FFFF6969"/>
        </patternFill>
      </fill>
    </dxf>
    <dxf>
      <fill>
        <patternFill>
          <bgColor indexed="20"/>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1</xdr:col>
      <xdr:colOff>378292</xdr:colOff>
      <xdr:row>0</xdr:row>
      <xdr:rowOff>636106</xdr:rowOff>
    </xdr:to>
    <xdr:pic>
      <xdr:nvPicPr>
        <xdr:cNvPr id="3" name="Grafik 2">
          <a:extLst>
            <a:ext uri="{FF2B5EF4-FFF2-40B4-BE49-F238E27FC236}">
              <a16:creationId xmlns:a16="http://schemas.microsoft.com/office/drawing/2014/main" id="{C43F1E9D-99E4-48F3-8FBA-9B50627637B2}"/>
            </a:ext>
          </a:extLst>
        </xdr:cNvPr>
        <xdr:cNvPicPr>
          <a:picLocks noChangeAspect="1"/>
        </xdr:cNvPicPr>
      </xdr:nvPicPr>
      <xdr:blipFill>
        <a:blip xmlns:r="http://schemas.openxmlformats.org/officeDocument/2006/relationships" r:embed="rId1"/>
        <a:stretch>
          <a:fillRect/>
        </a:stretch>
      </xdr:blipFill>
      <xdr:spPr>
        <a:xfrm>
          <a:off x="180975" y="13335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1</xdr:col>
      <xdr:colOff>673567</xdr:colOff>
      <xdr:row>2</xdr:row>
      <xdr:rowOff>197956</xdr:rowOff>
    </xdr:to>
    <xdr:pic>
      <xdr:nvPicPr>
        <xdr:cNvPr id="3" name="Grafik 2">
          <a:extLst>
            <a:ext uri="{FF2B5EF4-FFF2-40B4-BE49-F238E27FC236}">
              <a16:creationId xmlns:a16="http://schemas.microsoft.com/office/drawing/2014/main" id="{49359241-0713-4552-91DC-0D71678EFF88}"/>
            </a:ext>
          </a:extLst>
        </xdr:cNvPr>
        <xdr:cNvPicPr>
          <a:picLocks noChangeAspect="1"/>
        </xdr:cNvPicPr>
      </xdr:nvPicPr>
      <xdr:blipFill>
        <a:blip xmlns:r="http://schemas.openxmlformats.org/officeDocument/2006/relationships" r:embed="rId1"/>
        <a:stretch>
          <a:fillRect/>
        </a:stretch>
      </xdr:blipFill>
      <xdr:spPr>
        <a:xfrm>
          <a:off x="142875" y="104775"/>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0</xdr:col>
      <xdr:colOff>2054692</xdr:colOff>
      <xdr:row>2</xdr:row>
      <xdr:rowOff>197956</xdr:rowOff>
    </xdr:to>
    <xdr:pic>
      <xdr:nvPicPr>
        <xdr:cNvPr id="3" name="Grafik 2">
          <a:extLst>
            <a:ext uri="{FF2B5EF4-FFF2-40B4-BE49-F238E27FC236}">
              <a16:creationId xmlns:a16="http://schemas.microsoft.com/office/drawing/2014/main" id="{F47DF763-46EE-4B51-BB48-6F3780F43862}"/>
            </a:ext>
          </a:extLst>
        </xdr:cNvPr>
        <xdr:cNvPicPr>
          <a:picLocks noChangeAspect="1"/>
        </xdr:cNvPicPr>
      </xdr:nvPicPr>
      <xdr:blipFill>
        <a:blip xmlns:r="http://schemas.openxmlformats.org/officeDocument/2006/relationships" r:embed="rId1"/>
        <a:stretch>
          <a:fillRect/>
        </a:stretch>
      </xdr:blipFill>
      <xdr:spPr>
        <a:xfrm>
          <a:off x="142875" y="104775"/>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0</xdr:col>
      <xdr:colOff>2102317</xdr:colOff>
      <xdr:row>2</xdr:row>
      <xdr:rowOff>197956</xdr:rowOff>
    </xdr:to>
    <xdr:pic>
      <xdr:nvPicPr>
        <xdr:cNvPr id="3" name="Grafik 2">
          <a:extLst>
            <a:ext uri="{FF2B5EF4-FFF2-40B4-BE49-F238E27FC236}">
              <a16:creationId xmlns:a16="http://schemas.microsoft.com/office/drawing/2014/main" id="{7F9FFF4A-6DE1-4B5C-9DD6-6AA2E339CAFB}"/>
            </a:ext>
          </a:extLst>
        </xdr:cNvPr>
        <xdr:cNvPicPr>
          <a:picLocks noChangeAspect="1"/>
        </xdr:cNvPicPr>
      </xdr:nvPicPr>
      <xdr:blipFill>
        <a:blip xmlns:r="http://schemas.openxmlformats.org/officeDocument/2006/relationships" r:embed="rId1"/>
        <a:stretch>
          <a:fillRect/>
        </a:stretch>
      </xdr:blipFill>
      <xdr:spPr>
        <a:xfrm>
          <a:off x="190500" y="104775"/>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104775</xdr:rowOff>
    </xdr:from>
    <xdr:to>
      <xdr:col>0</xdr:col>
      <xdr:colOff>2083267</xdr:colOff>
      <xdr:row>2</xdr:row>
      <xdr:rowOff>197956</xdr:rowOff>
    </xdr:to>
    <xdr:pic>
      <xdr:nvPicPr>
        <xdr:cNvPr id="3" name="Grafik 2">
          <a:extLst>
            <a:ext uri="{FF2B5EF4-FFF2-40B4-BE49-F238E27FC236}">
              <a16:creationId xmlns:a16="http://schemas.microsoft.com/office/drawing/2014/main" id="{BC066EA4-2295-4337-8D76-A9D8AEB5896D}"/>
            </a:ext>
          </a:extLst>
        </xdr:cNvPr>
        <xdr:cNvPicPr>
          <a:picLocks noChangeAspect="1"/>
        </xdr:cNvPicPr>
      </xdr:nvPicPr>
      <xdr:blipFill>
        <a:blip xmlns:r="http://schemas.openxmlformats.org/officeDocument/2006/relationships" r:embed="rId1"/>
        <a:stretch>
          <a:fillRect/>
        </a:stretch>
      </xdr:blipFill>
      <xdr:spPr>
        <a:xfrm>
          <a:off x="171450" y="104775"/>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104775</xdr:rowOff>
    </xdr:from>
    <xdr:to>
      <xdr:col>1</xdr:col>
      <xdr:colOff>25867</xdr:colOff>
      <xdr:row>2</xdr:row>
      <xdr:rowOff>197956</xdr:rowOff>
    </xdr:to>
    <xdr:pic>
      <xdr:nvPicPr>
        <xdr:cNvPr id="3" name="Grafik 2">
          <a:extLst>
            <a:ext uri="{FF2B5EF4-FFF2-40B4-BE49-F238E27FC236}">
              <a16:creationId xmlns:a16="http://schemas.microsoft.com/office/drawing/2014/main" id="{3203B86B-0183-40BC-901F-BF1F99ECFF2C}"/>
            </a:ext>
          </a:extLst>
        </xdr:cNvPr>
        <xdr:cNvPicPr>
          <a:picLocks noChangeAspect="1"/>
        </xdr:cNvPicPr>
      </xdr:nvPicPr>
      <xdr:blipFill>
        <a:blip xmlns:r="http://schemas.openxmlformats.org/officeDocument/2006/relationships" r:embed="rId1"/>
        <a:stretch>
          <a:fillRect/>
        </a:stretch>
      </xdr:blipFill>
      <xdr:spPr>
        <a:xfrm>
          <a:off x="161925" y="104775"/>
          <a:ext cx="1911817" cy="5027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0</xdr:col>
      <xdr:colOff>2102317</xdr:colOff>
      <xdr:row>2</xdr:row>
      <xdr:rowOff>188431</xdr:rowOff>
    </xdr:to>
    <xdr:pic>
      <xdr:nvPicPr>
        <xdr:cNvPr id="3" name="Grafik 2">
          <a:extLst>
            <a:ext uri="{FF2B5EF4-FFF2-40B4-BE49-F238E27FC236}">
              <a16:creationId xmlns:a16="http://schemas.microsoft.com/office/drawing/2014/main" id="{FA80F268-09BE-40DB-8166-59972ABB267C}"/>
            </a:ext>
          </a:extLst>
        </xdr:cNvPr>
        <xdr:cNvPicPr>
          <a:picLocks noChangeAspect="1"/>
        </xdr:cNvPicPr>
      </xdr:nvPicPr>
      <xdr:blipFill>
        <a:blip xmlns:r="http://schemas.openxmlformats.org/officeDocument/2006/relationships" r:embed="rId1"/>
        <a:stretch>
          <a:fillRect/>
        </a:stretch>
      </xdr:blipFill>
      <xdr:spPr>
        <a:xfrm>
          <a:off x="190500" y="95250"/>
          <a:ext cx="1911817" cy="5027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14999847407452621"/>
    <outlinePr showOutlineSymbols="0"/>
    <pageSetUpPr autoPageBreaks="0" fitToPage="1"/>
  </sheetPr>
  <dimension ref="A1:H244"/>
  <sheetViews>
    <sheetView showGridLines="0" tabSelected="1" showOutlineSymbols="0" workbookViewId="0"/>
  </sheetViews>
  <sheetFormatPr baseColWidth="10" defaultColWidth="11.42578125" defaultRowHeight="12.75" zeroHeight="1" x14ac:dyDescent="0.2"/>
  <cols>
    <col min="1" max="1" width="25.7109375" style="26" customWidth="1"/>
    <col min="2" max="2" width="52.7109375" style="26" customWidth="1"/>
    <col min="3" max="3" width="12.7109375" style="26" customWidth="1"/>
    <col min="4" max="4" width="20.7109375" style="27" customWidth="1"/>
    <col min="5" max="5" width="50.7109375" style="27" customWidth="1"/>
    <col min="6" max="16384" width="11.42578125" style="27"/>
  </cols>
  <sheetData>
    <row r="1" spans="1:7" ht="60" customHeight="1" x14ac:dyDescent="0.2">
      <c r="A1" s="100"/>
    </row>
    <row r="2" spans="1:7" x14ac:dyDescent="0.2">
      <c r="A2" s="35" t="s">
        <v>0</v>
      </c>
    </row>
    <row r="3" spans="1:7" x14ac:dyDescent="0.2"/>
    <row r="4" spans="1:7" x14ac:dyDescent="0.2">
      <c r="A4" s="29" t="s">
        <v>239</v>
      </c>
      <c r="B4" s="24" t="s">
        <v>238</v>
      </c>
      <c r="C4" s="135" t="s">
        <v>241</v>
      </c>
      <c r="D4" s="136"/>
      <c r="E4" s="136"/>
    </row>
    <row r="5" spans="1:7" ht="12.75" customHeight="1" x14ac:dyDescent="0.2">
      <c r="B5" s="24" t="s">
        <v>21</v>
      </c>
      <c r="C5" s="135" t="s">
        <v>242</v>
      </c>
      <c r="D5" s="136"/>
      <c r="E5" s="136"/>
    </row>
    <row r="6" spans="1:7" ht="12.75" customHeight="1" x14ac:dyDescent="0.2">
      <c r="B6" s="24" t="str">
        <f>"Vertragswerte bis zum 15. Oktober "&amp;B12</f>
        <v>Vertragswerte bis zum 15. Oktober 2019</v>
      </c>
      <c r="C6" s="135" t="s">
        <v>225</v>
      </c>
      <c r="D6" s="136"/>
      <c r="E6" s="136"/>
    </row>
    <row r="7" spans="1:7" ht="12.75" customHeight="1" x14ac:dyDescent="0.2">
      <c r="C7" s="27"/>
    </row>
    <row r="8" spans="1:7" x14ac:dyDescent="0.2">
      <c r="A8" s="30" t="s">
        <v>1</v>
      </c>
      <c r="B8" s="25" t="s">
        <v>2</v>
      </c>
      <c r="C8" s="27"/>
    </row>
    <row r="9" spans="1:7" x14ac:dyDescent="0.2">
      <c r="A9" s="31" t="s">
        <v>3</v>
      </c>
      <c r="B9" s="36" t="s">
        <v>240</v>
      </c>
      <c r="C9" s="27"/>
    </row>
    <row r="10" spans="1:7" x14ac:dyDescent="0.2">
      <c r="A10" s="28"/>
      <c r="B10" s="32"/>
      <c r="C10" s="27"/>
    </row>
    <row r="11" spans="1:7" s="33" customFormat="1" x14ac:dyDescent="0.2">
      <c r="A11" s="157" t="s">
        <v>240</v>
      </c>
      <c r="B11" s="158"/>
      <c r="C11" s="27"/>
      <c r="D11" s="159" t="s">
        <v>15</v>
      </c>
      <c r="E11" s="147"/>
      <c r="F11" s="148"/>
      <c r="G11" s="149"/>
    </row>
    <row r="12" spans="1:7" ht="15.75" x14ac:dyDescent="0.2">
      <c r="A12" s="18" t="s">
        <v>4</v>
      </c>
      <c r="B12" s="19">
        <v>2019</v>
      </c>
      <c r="C12" s="26" t="s">
        <v>5</v>
      </c>
      <c r="D12" s="160"/>
      <c r="E12" s="150"/>
      <c r="F12" s="151"/>
      <c r="G12" s="152"/>
    </row>
    <row r="13" spans="1:7" ht="15.75" x14ac:dyDescent="0.2">
      <c r="A13" s="20" t="s">
        <v>6</v>
      </c>
      <c r="B13" s="21"/>
      <c r="C13" s="108" t="str">
        <f>IF(B$13=""," Pflichtfeld!","")</f>
        <v xml:space="preserve"> Pflichtfeld!</v>
      </c>
      <c r="D13" s="160"/>
      <c r="E13" s="150"/>
      <c r="F13" s="151"/>
      <c r="G13" s="152"/>
    </row>
    <row r="14" spans="1:7" ht="15" x14ac:dyDescent="0.2">
      <c r="A14" s="22" t="s">
        <v>377</v>
      </c>
      <c r="B14" s="23" t="str">
        <f>IFERROR(VLOOKUP(B13,L!A11:B230,2,FALSE),"")</f>
        <v/>
      </c>
      <c r="C14" s="34" t="s">
        <v>5</v>
      </c>
      <c r="D14" s="160"/>
      <c r="E14" s="150"/>
      <c r="F14" s="151"/>
      <c r="G14" s="152"/>
    </row>
    <row r="15" spans="1:7" x14ac:dyDescent="0.2">
      <c r="A15" s="43" t="s">
        <v>7</v>
      </c>
      <c r="B15" s="44"/>
      <c r="C15" s="108" t="str">
        <f>IF(AND($B$13&lt;&gt;"",B15="")," Pflichtfeld!","")</f>
        <v/>
      </c>
      <c r="D15" s="160"/>
      <c r="E15" s="150"/>
      <c r="F15" s="151"/>
      <c r="G15" s="152"/>
    </row>
    <row r="16" spans="1:7" x14ac:dyDescent="0.2">
      <c r="A16" s="45" t="s">
        <v>8</v>
      </c>
      <c r="B16" s="46"/>
      <c r="C16" s="108" t="str">
        <f>IF(AND($B$13&lt;&gt;"",B16="")," Pflichtfeld!","")</f>
        <v/>
      </c>
      <c r="D16" s="160"/>
      <c r="E16" s="150"/>
      <c r="F16" s="151"/>
      <c r="G16" s="152"/>
    </row>
    <row r="17" spans="1:8" x14ac:dyDescent="0.2">
      <c r="A17" s="47" t="s">
        <v>9</v>
      </c>
      <c r="B17" s="48"/>
      <c r="C17" s="108" t="str">
        <f>IF(AND($B$13&lt;&gt;"",B17="")," Pflichtfeld!","")</f>
        <v/>
      </c>
      <c r="D17" s="161"/>
      <c r="E17" s="153"/>
      <c r="F17" s="154"/>
      <c r="G17" s="155"/>
    </row>
    <row r="18" spans="1:8" x14ac:dyDescent="0.2">
      <c r="C18" s="123" t="s">
        <v>383</v>
      </c>
    </row>
    <row r="19" spans="1:8" x14ac:dyDescent="0.2"/>
    <row r="20" spans="1:8" x14ac:dyDescent="0.2">
      <c r="A20" s="126" t="s">
        <v>243</v>
      </c>
      <c r="B20" s="130"/>
      <c r="C20" s="133"/>
      <c r="D20" s="124" t="str">
        <f>IF(AND(SUM(TT_SpV!$C$11:$H$376)=0,C$20="")," Pflichtfeld!","")</f>
        <v xml:space="preserve"> Pflichtfeld!</v>
      </c>
      <c r="E20" s="126" t="s">
        <v>378</v>
      </c>
      <c r="F20" s="130"/>
      <c r="G20" s="133"/>
      <c r="H20" s="124" t="str">
        <f>IF(AND(SUM(MM_Imp!$C$11:$N$36)=0,G$20="")," Pflichtfeld!","")</f>
        <v xml:space="preserve"> Pflichtfeld!</v>
      </c>
    </row>
    <row r="21" spans="1:8" x14ac:dyDescent="0.2">
      <c r="A21" s="131"/>
      <c r="B21" s="132"/>
      <c r="C21" s="134"/>
      <c r="D21" s="125"/>
      <c r="E21" s="131"/>
      <c r="F21" s="132"/>
      <c r="G21" s="134"/>
      <c r="H21" s="125"/>
    </row>
    <row r="22" spans="1:8" x14ac:dyDescent="0.2">
      <c r="A22" s="8"/>
      <c r="B22" s="8"/>
      <c r="C22" s="100"/>
      <c r="D22" s="100"/>
    </row>
    <row r="23" spans="1:8" x14ac:dyDescent="0.2">
      <c r="A23" s="126" t="s">
        <v>244</v>
      </c>
      <c r="B23" s="130"/>
      <c r="C23" s="133"/>
      <c r="D23" s="124" t="str">
        <f>IF(AND(SUM(Vertrag!$C$11:$D$17)=0,C$23="")," Pflichtfeld!","")</f>
        <v xml:space="preserve"> Pflichtfeld!</v>
      </c>
      <c r="E23" s="126" t="s">
        <v>245</v>
      </c>
      <c r="F23" s="127"/>
      <c r="G23" s="133"/>
      <c r="H23" s="124" t="str">
        <f>IF(AND(SUM(MM_Prod!$C$11:$N$20)=0,G$23="")," Pflichtfeld!","")</f>
        <v xml:space="preserve"> Pflichtfeld!</v>
      </c>
    </row>
    <row r="24" spans="1:8" x14ac:dyDescent="0.2">
      <c r="A24" s="128"/>
      <c r="B24" s="132"/>
      <c r="C24" s="156"/>
      <c r="D24" s="124"/>
      <c r="E24" s="128"/>
      <c r="F24" s="129"/>
      <c r="G24" s="156"/>
      <c r="H24" s="125"/>
    </row>
    <row r="25" spans="1:8" x14ac:dyDescent="0.2">
      <c r="A25" s="100"/>
      <c r="B25" s="100"/>
    </row>
    <row r="26" spans="1:8" ht="12.75" customHeight="1" x14ac:dyDescent="0.2">
      <c r="A26" s="27"/>
      <c r="B26" s="27"/>
      <c r="C26" s="27"/>
    </row>
    <row r="27" spans="1:8" ht="15" customHeight="1" x14ac:dyDescent="0.2">
      <c r="A27" s="137" t="s">
        <v>449</v>
      </c>
      <c r="B27" s="138"/>
      <c r="C27" s="138"/>
      <c r="D27" s="138"/>
      <c r="E27" s="138"/>
      <c r="F27" s="138"/>
      <c r="G27" s="139"/>
    </row>
    <row r="28" spans="1:8" ht="15" customHeight="1" x14ac:dyDescent="0.2">
      <c r="A28" s="140"/>
      <c r="B28" s="141"/>
      <c r="C28" s="141"/>
      <c r="D28" s="141"/>
      <c r="E28" s="141"/>
      <c r="F28" s="141"/>
      <c r="G28" s="142"/>
    </row>
    <row r="29" spans="1:8" ht="15" customHeight="1" x14ac:dyDescent="0.2">
      <c r="A29" s="140"/>
      <c r="B29" s="141"/>
      <c r="C29" s="141"/>
      <c r="D29" s="141"/>
      <c r="E29" s="141"/>
      <c r="F29" s="141"/>
      <c r="G29" s="142"/>
    </row>
    <row r="30" spans="1:8" ht="15" customHeight="1" x14ac:dyDescent="0.2">
      <c r="A30" s="140"/>
      <c r="B30" s="141"/>
      <c r="C30" s="141"/>
      <c r="D30" s="141"/>
      <c r="E30" s="141"/>
      <c r="F30" s="141"/>
      <c r="G30" s="142"/>
    </row>
    <row r="31" spans="1:8" ht="15" customHeight="1" x14ac:dyDescent="0.2">
      <c r="A31" s="140"/>
      <c r="B31" s="141"/>
      <c r="C31" s="141"/>
      <c r="D31" s="141"/>
      <c r="E31" s="141"/>
      <c r="F31" s="141"/>
      <c r="G31" s="142"/>
    </row>
    <row r="32" spans="1:8" ht="15" customHeight="1" x14ac:dyDescent="0.2">
      <c r="A32" s="143"/>
      <c r="B32" s="141"/>
      <c r="C32" s="141"/>
      <c r="D32" s="141"/>
      <c r="E32" s="141"/>
      <c r="F32" s="141"/>
      <c r="G32" s="142"/>
    </row>
    <row r="33" spans="1:7" ht="15" customHeight="1" x14ac:dyDescent="0.2">
      <c r="A33" s="143"/>
      <c r="B33" s="141"/>
      <c r="C33" s="141"/>
      <c r="D33" s="141"/>
      <c r="E33" s="141"/>
      <c r="F33" s="141"/>
      <c r="G33" s="142"/>
    </row>
    <row r="34" spans="1:7" ht="15" customHeight="1" x14ac:dyDescent="0.2">
      <c r="A34" s="143"/>
      <c r="B34" s="141"/>
      <c r="C34" s="141"/>
      <c r="D34" s="141"/>
      <c r="E34" s="141"/>
      <c r="F34" s="141"/>
      <c r="G34" s="142"/>
    </row>
    <row r="35" spans="1:7" ht="12.75" customHeight="1" x14ac:dyDescent="0.2">
      <c r="A35" s="143"/>
      <c r="B35" s="141"/>
      <c r="C35" s="141"/>
      <c r="D35" s="141"/>
      <c r="E35" s="141"/>
      <c r="F35" s="141"/>
      <c r="G35" s="142"/>
    </row>
    <row r="36" spans="1:7" ht="15" customHeight="1" x14ac:dyDescent="0.2">
      <c r="A36" s="143"/>
      <c r="B36" s="141"/>
      <c r="C36" s="141"/>
      <c r="D36" s="141"/>
      <c r="E36" s="141"/>
      <c r="F36" s="141"/>
      <c r="G36" s="142"/>
    </row>
    <row r="37" spans="1:7" ht="15" customHeight="1" x14ac:dyDescent="0.2">
      <c r="A37" s="143"/>
      <c r="B37" s="141"/>
      <c r="C37" s="141"/>
      <c r="D37" s="141"/>
      <c r="E37" s="141"/>
      <c r="F37" s="141"/>
      <c r="G37" s="142"/>
    </row>
    <row r="38" spans="1:7" ht="15" customHeight="1" x14ac:dyDescent="0.2">
      <c r="A38" s="143"/>
      <c r="B38" s="141"/>
      <c r="C38" s="141"/>
      <c r="D38" s="141"/>
      <c r="E38" s="141"/>
      <c r="F38" s="141"/>
      <c r="G38" s="142"/>
    </row>
    <row r="39" spans="1:7" ht="15" customHeight="1" x14ac:dyDescent="0.2">
      <c r="A39" s="144"/>
      <c r="B39" s="145"/>
      <c r="C39" s="145"/>
      <c r="D39" s="145"/>
      <c r="E39" s="145"/>
      <c r="F39" s="145"/>
      <c r="G39" s="146"/>
    </row>
    <row r="40" spans="1:7" x14ac:dyDescent="0.2"/>
    <row r="41" spans="1:7" x14ac:dyDescent="0.2"/>
    <row r="42" spans="1:7" x14ac:dyDescent="0.2"/>
    <row r="43" spans="1:7" x14ac:dyDescent="0.2"/>
    <row r="44" spans="1:7" x14ac:dyDescent="0.2"/>
    <row r="45" spans="1:7" x14ac:dyDescent="0.2"/>
    <row r="46" spans="1:7" x14ac:dyDescent="0.2"/>
    <row r="47" spans="1:7" x14ac:dyDescent="0.2"/>
    <row r="48" spans="1:7"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spans="1:3" x14ac:dyDescent="0.2"/>
    <row r="194" spans="1:3" x14ac:dyDescent="0.2"/>
    <row r="195" spans="1:3" x14ac:dyDescent="0.2"/>
    <row r="196" spans="1:3" x14ac:dyDescent="0.2"/>
    <row r="197" spans="1:3" x14ac:dyDescent="0.2"/>
    <row r="198" spans="1:3" x14ac:dyDescent="0.2"/>
    <row r="199" spans="1:3" x14ac:dyDescent="0.2"/>
    <row r="200" spans="1:3" x14ac:dyDescent="0.2"/>
    <row r="201" spans="1:3" x14ac:dyDescent="0.2"/>
    <row r="202" spans="1:3" x14ac:dyDescent="0.2"/>
    <row r="203" spans="1:3" x14ac:dyDescent="0.2"/>
    <row r="204" spans="1:3" x14ac:dyDescent="0.2"/>
    <row r="205" spans="1:3" x14ac:dyDescent="0.2"/>
    <row r="206" spans="1:3" x14ac:dyDescent="0.2"/>
    <row r="207" spans="1:3" x14ac:dyDescent="0.2">
      <c r="A207" s="27"/>
      <c r="B207" s="27"/>
      <c r="C207" s="27"/>
    </row>
    <row r="208" spans="1:3" x14ac:dyDescent="0.2"/>
    <row r="209" spans="1:3" x14ac:dyDescent="0.2"/>
    <row r="210" spans="1:3" x14ac:dyDescent="0.2"/>
    <row r="211" spans="1:3" x14ac:dyDescent="0.2">
      <c r="A211" s="27"/>
      <c r="B211" s="27"/>
      <c r="C211" s="27"/>
    </row>
    <row r="212" spans="1:3" x14ac:dyDescent="0.2"/>
    <row r="213" spans="1:3" x14ac:dyDescent="0.2"/>
    <row r="214" spans="1:3" x14ac:dyDescent="0.2"/>
    <row r="215" spans="1:3" x14ac:dyDescent="0.2"/>
    <row r="216" spans="1:3" x14ac:dyDescent="0.2"/>
    <row r="217" spans="1:3" x14ac:dyDescent="0.2"/>
    <row r="218" spans="1:3" x14ac:dyDescent="0.2"/>
    <row r="219" spans="1:3" x14ac:dyDescent="0.2"/>
    <row r="220" spans="1:3" x14ac:dyDescent="0.2"/>
    <row r="221" spans="1:3" x14ac:dyDescent="0.2"/>
    <row r="222" spans="1:3" x14ac:dyDescent="0.2"/>
    <row r="223" spans="1:3" x14ac:dyDescent="0.2"/>
    <row r="224" spans="1:3"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sheetData>
  <sheetProtection algorithmName="SHA-512" hashValue="1zuNCH/xVoRj7l0eASWwi1239/HioEsvshcO0MCgLRM+/sHUFWzee+rKbecs8sAipS+Q2+5qszUtf39SG90sjQ==" saltValue="aIAfBZoIR2w9VSdhI0+5mA==" spinCount="100000" sheet="1" objects="1" scenarios="1" formatCells="0" formatColumns="0" formatRows="0"/>
  <mergeCells count="19">
    <mergeCell ref="A27:G39"/>
    <mergeCell ref="E11:G17"/>
    <mergeCell ref="A23:B24"/>
    <mergeCell ref="C23:C24"/>
    <mergeCell ref="D23:D24"/>
    <mergeCell ref="A11:B11"/>
    <mergeCell ref="D11:D17"/>
    <mergeCell ref="G23:G24"/>
    <mergeCell ref="C4:E4"/>
    <mergeCell ref="A20:B21"/>
    <mergeCell ref="C20:C21"/>
    <mergeCell ref="D20:D21"/>
    <mergeCell ref="C6:E6"/>
    <mergeCell ref="C5:E5"/>
    <mergeCell ref="H23:H24"/>
    <mergeCell ref="E23:F24"/>
    <mergeCell ref="E20:F21"/>
    <mergeCell ref="G20:G21"/>
    <mergeCell ref="H20:H21"/>
  </mergeCells>
  <phoneticPr fontId="0" type="noConversion"/>
  <conditionalFormatting sqref="B15:B17">
    <cfRule type="expression" dxfId="17" priority="5" stopIfTrue="1">
      <formula>AND($B$12&lt;&gt;"",B15="")</formula>
    </cfRule>
  </conditionalFormatting>
  <conditionalFormatting sqref="B13">
    <cfRule type="expression" dxfId="16" priority="6" stopIfTrue="1">
      <formula>$B$12=""</formula>
    </cfRule>
  </conditionalFormatting>
  <dataValidations disablePrompts="1" xWindow="367" yWindow="525" count="1">
    <dataValidation type="list" allowBlank="1" showInputMessage="1" showErrorMessage="1" sqref="C20:C21 C23:C24 G20:G21 G23:G24" xr:uid="{5DF4784D-9932-476E-8325-0B78A7936EF7}">
      <formula1>$C$18:$C$19</formula1>
    </dataValidation>
  </dataValidations>
  <hyperlinks>
    <hyperlink ref="B8" r:id="rId1" xr:uid="{00000000-0004-0000-00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4" stopIfTrue="1" id="{5EDFFCEA-7B96-465E-B2F7-B8C8E9367C7D}">
            <xm:f>AND(SUM(TT_SpV!$C$11:$H$376)=0,$C$20="")</xm:f>
            <x14:dxf>
              <fill>
                <patternFill>
                  <bgColor rgb="FFFF6969"/>
                </patternFill>
              </fill>
            </x14:dxf>
          </x14:cfRule>
          <xm:sqref>C20</xm:sqref>
        </x14:conditionalFormatting>
        <x14:conditionalFormatting xmlns:xm="http://schemas.microsoft.com/office/excel/2006/main">
          <x14:cfRule type="expression" priority="3" stopIfTrue="1" id="{D6CF5322-37A4-45F2-93E4-7FCCF14446BE}">
            <xm:f>AND(SUM(Vertrag!$C$11:$D$17)=0,$C$23="")</xm:f>
            <x14:dxf>
              <fill>
                <patternFill>
                  <bgColor rgb="FFFF6969"/>
                </patternFill>
              </fill>
            </x14:dxf>
          </x14:cfRule>
          <xm:sqref>C23:C24</xm:sqref>
        </x14:conditionalFormatting>
        <x14:conditionalFormatting xmlns:xm="http://schemas.microsoft.com/office/excel/2006/main">
          <x14:cfRule type="expression" priority="2" stopIfTrue="1" id="{6F2E59E4-2EDB-41B9-8519-A28BDEA57CEE}">
            <xm:f>AND(SUM(MM_Imp!$C$11:$N$36)=0,$G$20="")</xm:f>
            <x14:dxf>
              <fill>
                <patternFill>
                  <bgColor rgb="FFFF6969"/>
                </patternFill>
              </fill>
            </x14:dxf>
          </x14:cfRule>
          <xm:sqref>G20</xm:sqref>
        </x14:conditionalFormatting>
        <x14:conditionalFormatting xmlns:xm="http://schemas.microsoft.com/office/excel/2006/main">
          <x14:cfRule type="expression" priority="1" stopIfTrue="1" id="{B820D1C7-D7B5-41F7-A8A0-FF1CDA2AD3CB}">
            <xm:f>AND(SUM(MM_Prod!$C$11:$N$20)=0,$G$23="")</xm:f>
            <x14:dxf>
              <fill>
                <patternFill>
                  <bgColor rgb="FFFF6969"/>
                </patternFill>
              </fill>
            </x14:dxf>
          </x14:cfRule>
          <xm:sqref>G23</xm:sqref>
        </x14:conditionalFormatting>
      </x14:conditionalFormattings>
    </ext>
    <ext xmlns:x14="http://schemas.microsoft.com/office/spreadsheetml/2009/9/main" uri="{CCE6A557-97BC-4b89-ADB6-D9C93CAAB3DF}">
      <x14:dataValidations xmlns:xm="http://schemas.microsoft.com/office/excel/2006/main" disablePrompts="1" xWindow="367" yWindow="525" count="1">
        <x14:dataValidation type="list" allowBlank="1" showInputMessage="1" showErrorMessage="1" errorTitle="kein Listeneintrag" error="Kein Listeneintrag!" promptTitle="Unternehmen auswählen" prompt="Änderungen der Liste_x000a_im Blatt &quot;L&quot; möglich!" xr:uid="{00000000-0002-0000-0000-000001000000}">
          <x14:formula1>
            <xm:f>L!$A$10:$A$230</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7109375" defaultRowHeight="12.75" x14ac:dyDescent="0.2"/>
  <cols>
    <col min="1" max="1" width="20.7109375" style="74" customWidth="1"/>
    <col min="2" max="2" width="22.7109375" style="74" customWidth="1"/>
    <col min="3" max="8" width="15.7109375" style="74" customWidth="1"/>
    <col min="9" max="16384" width="10.7109375" style="75"/>
  </cols>
  <sheetData>
    <row r="1" spans="1:8" x14ac:dyDescent="0.2">
      <c r="A1" s="59"/>
      <c r="B1" s="59"/>
    </row>
    <row r="2" spans="1:8" ht="20.100000000000001" customHeight="1" x14ac:dyDescent="0.2"/>
    <row r="3" spans="1:8" ht="20.100000000000001" customHeight="1" x14ac:dyDescent="0.2">
      <c r="A3" s="59"/>
      <c r="B3" s="59"/>
    </row>
    <row r="4" spans="1:8" x14ac:dyDescent="0.2">
      <c r="A4" s="76" t="s">
        <v>0</v>
      </c>
      <c r="B4" s="76"/>
    </row>
    <row r="5" spans="1:8" ht="15.75" x14ac:dyDescent="0.2">
      <c r="A5" s="77" t="str">
        <f>"Tageshebung zum Ende des jeweiligen Gastages "&amp;U!A11&amp;" "&amp;U!B12</f>
        <v>Tageshebung zum Ende des jeweiligen Gastages Erdgashändler 2019</v>
      </c>
      <c r="B5" s="78"/>
      <c r="C5" s="79"/>
      <c r="D5" s="79"/>
      <c r="E5" s="79"/>
      <c r="F5" s="79"/>
      <c r="G5" s="79"/>
      <c r="H5" s="58"/>
    </row>
    <row r="6" spans="1:8" ht="15.75" x14ac:dyDescent="0.2">
      <c r="A6" s="80" t="s">
        <v>6</v>
      </c>
      <c r="B6" s="81" t="str">
        <f>IF(U!$B$13&lt;&gt;"",U!$B$13,"")</f>
        <v/>
      </c>
      <c r="C6" s="82"/>
      <c r="D6" s="82"/>
      <c r="E6" s="82"/>
      <c r="F6" s="82"/>
      <c r="G6" s="82"/>
      <c r="H6" s="83"/>
    </row>
    <row r="7" spans="1:8" ht="15.75" x14ac:dyDescent="0.2">
      <c r="A7" s="77" t="s">
        <v>226</v>
      </c>
      <c r="B7" s="78"/>
      <c r="C7" s="79"/>
      <c r="D7" s="79"/>
      <c r="E7" s="79"/>
      <c r="F7" s="79"/>
      <c r="G7" s="79"/>
      <c r="H7" s="58"/>
    </row>
    <row r="8" spans="1:8" ht="39.75" customHeight="1" x14ac:dyDescent="0.2">
      <c r="A8" s="162" t="s">
        <v>227</v>
      </c>
      <c r="B8" s="84" t="s">
        <v>228</v>
      </c>
      <c r="C8" s="85"/>
      <c r="D8" s="85"/>
      <c r="E8" s="85"/>
      <c r="F8" s="85"/>
      <c r="G8" s="85"/>
      <c r="H8" s="85"/>
    </row>
    <row r="9" spans="1:8" ht="25.5" customHeight="1" x14ac:dyDescent="0.2">
      <c r="A9" s="163"/>
      <c r="B9" s="86"/>
      <c r="C9" s="87" t="s">
        <v>229</v>
      </c>
      <c r="D9" s="87" t="s">
        <v>229</v>
      </c>
      <c r="E9" s="87" t="s">
        <v>229</v>
      </c>
      <c r="F9" s="87" t="s">
        <v>229</v>
      </c>
      <c r="G9" s="87" t="s">
        <v>229</v>
      </c>
      <c r="H9" s="87" t="s">
        <v>229</v>
      </c>
    </row>
    <row r="10" spans="1:8" x14ac:dyDescent="0.2">
      <c r="A10" s="88" t="s">
        <v>230</v>
      </c>
      <c r="B10" s="89" t="s">
        <v>231</v>
      </c>
      <c r="C10" s="90" t="s">
        <v>161</v>
      </c>
      <c r="D10" s="90" t="s">
        <v>161</v>
      </c>
      <c r="E10" s="90" t="s">
        <v>161</v>
      </c>
      <c r="F10" s="90" t="s">
        <v>161</v>
      </c>
      <c r="G10" s="90" t="s">
        <v>161</v>
      </c>
      <c r="H10" s="90" t="s">
        <v>161</v>
      </c>
    </row>
    <row r="11" spans="1:8" x14ac:dyDescent="0.2">
      <c r="A11" s="91">
        <f>DATE(U!B12,1,1)</f>
        <v>43466</v>
      </c>
      <c r="B11" s="92" t="str">
        <f>IF(A11="","",IF(WEEKDAY(A11)=4,"Mittwoch",IF(MONTH(A11)&amp;DAY(A11)="1015","Test","")))</f>
        <v/>
      </c>
      <c r="C11" s="121"/>
      <c r="D11" s="121"/>
      <c r="E11" s="121"/>
      <c r="F11" s="121"/>
      <c r="G11" s="121"/>
      <c r="H11" s="121"/>
    </row>
    <row r="12" spans="1:8" x14ac:dyDescent="0.2">
      <c r="A12" s="93">
        <f>A11+1</f>
        <v>43467</v>
      </c>
      <c r="B12" s="94" t="str">
        <f t="shared" ref="B12:B75" si="0">IF(A12="","",IF(WEEKDAY(A12)=4,"Mittwoch",IF(MONTH(A12)&amp;DAY(A12)="1015","Test","")))</f>
        <v>Mittwoch</v>
      </c>
      <c r="C12" s="122"/>
      <c r="D12" s="122"/>
      <c r="E12" s="122"/>
      <c r="F12" s="122"/>
      <c r="G12" s="122"/>
      <c r="H12" s="122"/>
    </row>
    <row r="13" spans="1:8" x14ac:dyDescent="0.2">
      <c r="A13" s="93">
        <f t="shared" ref="A13:A76" si="1">A12+1</f>
        <v>43468</v>
      </c>
      <c r="B13" s="94" t="str">
        <f t="shared" si="0"/>
        <v/>
      </c>
      <c r="C13" s="122"/>
      <c r="D13" s="122"/>
      <c r="E13" s="122"/>
      <c r="F13" s="122"/>
      <c r="G13" s="122"/>
      <c r="H13" s="122"/>
    </row>
    <row r="14" spans="1:8" x14ac:dyDescent="0.2">
      <c r="A14" s="93">
        <f t="shared" si="1"/>
        <v>43469</v>
      </c>
      <c r="B14" s="94" t="str">
        <f t="shared" si="0"/>
        <v/>
      </c>
      <c r="C14" s="122"/>
      <c r="D14" s="122"/>
      <c r="E14" s="122"/>
      <c r="F14" s="122"/>
      <c r="G14" s="122"/>
      <c r="H14" s="122"/>
    </row>
    <row r="15" spans="1:8" x14ac:dyDescent="0.2">
      <c r="A15" s="93">
        <f t="shared" si="1"/>
        <v>43470</v>
      </c>
      <c r="B15" s="94" t="str">
        <f t="shared" si="0"/>
        <v/>
      </c>
      <c r="C15" s="122"/>
      <c r="D15" s="122"/>
      <c r="E15" s="122"/>
      <c r="F15" s="122"/>
      <c r="G15" s="122"/>
      <c r="H15" s="122"/>
    </row>
    <row r="16" spans="1:8" x14ac:dyDescent="0.2">
      <c r="A16" s="93">
        <f t="shared" si="1"/>
        <v>43471</v>
      </c>
      <c r="B16" s="94" t="str">
        <f t="shared" si="0"/>
        <v/>
      </c>
      <c r="C16" s="122"/>
      <c r="D16" s="122"/>
      <c r="E16" s="122"/>
      <c r="F16" s="122"/>
      <c r="G16" s="122"/>
      <c r="H16" s="122"/>
    </row>
    <row r="17" spans="1:8" x14ac:dyDescent="0.2">
      <c r="A17" s="93">
        <f t="shared" si="1"/>
        <v>43472</v>
      </c>
      <c r="B17" s="94" t="str">
        <f t="shared" si="0"/>
        <v/>
      </c>
      <c r="C17" s="122"/>
      <c r="D17" s="122"/>
      <c r="E17" s="122"/>
      <c r="F17" s="122"/>
      <c r="G17" s="122"/>
      <c r="H17" s="122"/>
    </row>
    <row r="18" spans="1:8" x14ac:dyDescent="0.2">
      <c r="A18" s="93">
        <f t="shared" si="1"/>
        <v>43473</v>
      </c>
      <c r="B18" s="94" t="str">
        <f t="shared" si="0"/>
        <v/>
      </c>
      <c r="C18" s="122"/>
      <c r="D18" s="122"/>
      <c r="E18" s="122"/>
      <c r="F18" s="122"/>
      <c r="G18" s="122"/>
      <c r="H18" s="122"/>
    </row>
    <row r="19" spans="1:8" x14ac:dyDescent="0.2">
      <c r="A19" s="93">
        <f t="shared" si="1"/>
        <v>43474</v>
      </c>
      <c r="B19" s="94" t="str">
        <f t="shared" si="0"/>
        <v>Mittwoch</v>
      </c>
      <c r="C19" s="122"/>
      <c r="D19" s="122"/>
      <c r="E19" s="122"/>
      <c r="F19" s="122"/>
      <c r="G19" s="122"/>
      <c r="H19" s="122"/>
    </row>
    <row r="20" spans="1:8" x14ac:dyDescent="0.2">
      <c r="A20" s="93">
        <f t="shared" si="1"/>
        <v>43475</v>
      </c>
      <c r="B20" s="94" t="str">
        <f t="shared" si="0"/>
        <v/>
      </c>
      <c r="C20" s="122"/>
      <c r="D20" s="122"/>
      <c r="E20" s="122"/>
      <c r="F20" s="122"/>
      <c r="G20" s="122"/>
      <c r="H20" s="122"/>
    </row>
    <row r="21" spans="1:8" x14ac:dyDescent="0.2">
      <c r="A21" s="93">
        <f t="shared" si="1"/>
        <v>43476</v>
      </c>
      <c r="B21" s="94" t="str">
        <f t="shared" si="0"/>
        <v/>
      </c>
      <c r="C21" s="122"/>
      <c r="D21" s="122"/>
      <c r="E21" s="122"/>
      <c r="F21" s="122"/>
      <c r="G21" s="122"/>
      <c r="H21" s="122"/>
    </row>
    <row r="22" spans="1:8" x14ac:dyDescent="0.2">
      <c r="A22" s="93">
        <f t="shared" si="1"/>
        <v>43477</v>
      </c>
      <c r="B22" s="94" t="str">
        <f t="shared" si="0"/>
        <v/>
      </c>
      <c r="C22" s="122"/>
      <c r="D22" s="122"/>
      <c r="E22" s="122"/>
      <c r="F22" s="122"/>
      <c r="G22" s="122"/>
      <c r="H22" s="122"/>
    </row>
    <row r="23" spans="1:8" x14ac:dyDescent="0.2">
      <c r="A23" s="93">
        <f t="shared" si="1"/>
        <v>43478</v>
      </c>
      <c r="B23" s="94" t="str">
        <f t="shared" si="0"/>
        <v/>
      </c>
      <c r="C23" s="122"/>
      <c r="D23" s="122"/>
      <c r="E23" s="122"/>
      <c r="F23" s="122"/>
      <c r="G23" s="122"/>
      <c r="H23" s="122"/>
    </row>
    <row r="24" spans="1:8" x14ac:dyDescent="0.2">
      <c r="A24" s="93">
        <f t="shared" si="1"/>
        <v>43479</v>
      </c>
      <c r="B24" s="94" t="str">
        <f t="shared" si="0"/>
        <v/>
      </c>
      <c r="C24" s="122"/>
      <c r="D24" s="122"/>
      <c r="E24" s="122"/>
      <c r="F24" s="122"/>
      <c r="G24" s="122"/>
      <c r="H24" s="122"/>
    </row>
    <row r="25" spans="1:8" x14ac:dyDescent="0.2">
      <c r="A25" s="93">
        <f t="shared" si="1"/>
        <v>43480</v>
      </c>
      <c r="B25" s="94" t="str">
        <f t="shared" si="0"/>
        <v/>
      </c>
      <c r="C25" s="122"/>
      <c r="D25" s="122"/>
      <c r="E25" s="122"/>
      <c r="F25" s="122"/>
      <c r="G25" s="122"/>
      <c r="H25" s="122"/>
    </row>
    <row r="26" spans="1:8" x14ac:dyDescent="0.2">
      <c r="A26" s="93">
        <f t="shared" si="1"/>
        <v>43481</v>
      </c>
      <c r="B26" s="94" t="str">
        <f t="shared" si="0"/>
        <v>Mittwoch</v>
      </c>
      <c r="C26" s="122"/>
      <c r="D26" s="122"/>
      <c r="E26" s="122"/>
      <c r="F26" s="122"/>
      <c r="G26" s="122"/>
      <c r="H26" s="122"/>
    </row>
    <row r="27" spans="1:8" x14ac:dyDescent="0.2">
      <c r="A27" s="93">
        <f t="shared" si="1"/>
        <v>43482</v>
      </c>
      <c r="B27" s="94" t="str">
        <f t="shared" si="0"/>
        <v/>
      </c>
      <c r="C27" s="122"/>
      <c r="D27" s="122"/>
      <c r="E27" s="122"/>
      <c r="F27" s="122"/>
      <c r="G27" s="122"/>
      <c r="H27" s="122"/>
    </row>
    <row r="28" spans="1:8" x14ac:dyDescent="0.2">
      <c r="A28" s="93">
        <f t="shared" si="1"/>
        <v>43483</v>
      </c>
      <c r="B28" s="94" t="str">
        <f t="shared" si="0"/>
        <v/>
      </c>
      <c r="C28" s="122"/>
      <c r="D28" s="122"/>
      <c r="E28" s="122"/>
      <c r="F28" s="122"/>
      <c r="G28" s="122"/>
      <c r="H28" s="122"/>
    </row>
    <row r="29" spans="1:8" x14ac:dyDescent="0.2">
      <c r="A29" s="93">
        <f t="shared" si="1"/>
        <v>43484</v>
      </c>
      <c r="B29" s="94" t="str">
        <f t="shared" si="0"/>
        <v/>
      </c>
      <c r="C29" s="122"/>
      <c r="D29" s="122"/>
      <c r="E29" s="122"/>
      <c r="F29" s="122"/>
      <c r="G29" s="122"/>
      <c r="H29" s="122"/>
    </row>
    <row r="30" spans="1:8" x14ac:dyDescent="0.2">
      <c r="A30" s="93">
        <f t="shared" si="1"/>
        <v>43485</v>
      </c>
      <c r="B30" s="94" t="str">
        <f t="shared" si="0"/>
        <v/>
      </c>
      <c r="C30" s="122"/>
      <c r="D30" s="122"/>
      <c r="E30" s="122"/>
      <c r="F30" s="122"/>
      <c r="G30" s="122"/>
      <c r="H30" s="122"/>
    </row>
    <row r="31" spans="1:8" x14ac:dyDescent="0.2">
      <c r="A31" s="93">
        <f t="shared" si="1"/>
        <v>43486</v>
      </c>
      <c r="B31" s="94" t="str">
        <f t="shared" si="0"/>
        <v/>
      </c>
      <c r="C31" s="122"/>
      <c r="D31" s="122"/>
      <c r="E31" s="122"/>
      <c r="F31" s="122"/>
      <c r="G31" s="122"/>
      <c r="H31" s="122"/>
    </row>
    <row r="32" spans="1:8" x14ac:dyDescent="0.2">
      <c r="A32" s="93">
        <f t="shared" si="1"/>
        <v>43487</v>
      </c>
      <c r="B32" s="94" t="str">
        <f t="shared" si="0"/>
        <v/>
      </c>
      <c r="C32" s="122"/>
      <c r="D32" s="122"/>
      <c r="E32" s="122"/>
      <c r="F32" s="122"/>
      <c r="G32" s="122"/>
      <c r="H32" s="122"/>
    </row>
    <row r="33" spans="1:8" x14ac:dyDescent="0.2">
      <c r="A33" s="93">
        <f t="shared" si="1"/>
        <v>43488</v>
      </c>
      <c r="B33" s="94" t="str">
        <f t="shared" si="0"/>
        <v>Mittwoch</v>
      </c>
      <c r="C33" s="122"/>
      <c r="D33" s="122"/>
      <c r="E33" s="122"/>
      <c r="F33" s="122"/>
      <c r="G33" s="122"/>
      <c r="H33" s="122"/>
    </row>
    <row r="34" spans="1:8" x14ac:dyDescent="0.2">
      <c r="A34" s="93">
        <f t="shared" si="1"/>
        <v>43489</v>
      </c>
      <c r="B34" s="94" t="str">
        <f t="shared" si="0"/>
        <v/>
      </c>
      <c r="C34" s="122"/>
      <c r="D34" s="122"/>
      <c r="E34" s="122"/>
      <c r="F34" s="122"/>
      <c r="G34" s="122"/>
      <c r="H34" s="122"/>
    </row>
    <row r="35" spans="1:8" x14ac:dyDescent="0.2">
      <c r="A35" s="93">
        <f t="shared" si="1"/>
        <v>43490</v>
      </c>
      <c r="B35" s="94" t="str">
        <f t="shared" si="0"/>
        <v/>
      </c>
      <c r="C35" s="122"/>
      <c r="D35" s="122"/>
      <c r="E35" s="122"/>
      <c r="F35" s="122"/>
      <c r="G35" s="122"/>
      <c r="H35" s="122"/>
    </row>
    <row r="36" spans="1:8" x14ac:dyDescent="0.2">
      <c r="A36" s="93">
        <f t="shared" si="1"/>
        <v>43491</v>
      </c>
      <c r="B36" s="94" t="str">
        <f t="shared" si="0"/>
        <v/>
      </c>
      <c r="C36" s="122"/>
      <c r="D36" s="122"/>
      <c r="E36" s="122"/>
      <c r="F36" s="122"/>
      <c r="G36" s="122"/>
      <c r="H36" s="122"/>
    </row>
    <row r="37" spans="1:8" x14ac:dyDescent="0.2">
      <c r="A37" s="93">
        <f t="shared" si="1"/>
        <v>43492</v>
      </c>
      <c r="B37" s="94" t="str">
        <f t="shared" si="0"/>
        <v/>
      </c>
      <c r="C37" s="122"/>
      <c r="D37" s="122"/>
      <c r="E37" s="122"/>
      <c r="F37" s="122"/>
      <c r="G37" s="122"/>
      <c r="H37" s="122"/>
    </row>
    <row r="38" spans="1:8" x14ac:dyDescent="0.2">
      <c r="A38" s="93">
        <f t="shared" si="1"/>
        <v>43493</v>
      </c>
      <c r="B38" s="94" t="str">
        <f t="shared" si="0"/>
        <v/>
      </c>
      <c r="C38" s="122"/>
      <c r="D38" s="122"/>
      <c r="E38" s="122"/>
      <c r="F38" s="122"/>
      <c r="G38" s="122"/>
      <c r="H38" s="122"/>
    </row>
    <row r="39" spans="1:8" x14ac:dyDescent="0.2">
      <c r="A39" s="93">
        <f t="shared" si="1"/>
        <v>43494</v>
      </c>
      <c r="B39" s="94" t="str">
        <f t="shared" si="0"/>
        <v/>
      </c>
      <c r="C39" s="122"/>
      <c r="D39" s="122"/>
      <c r="E39" s="122"/>
      <c r="F39" s="122"/>
      <c r="G39" s="122"/>
      <c r="H39" s="122"/>
    </row>
    <row r="40" spans="1:8" x14ac:dyDescent="0.2">
      <c r="A40" s="93">
        <f t="shared" si="1"/>
        <v>43495</v>
      </c>
      <c r="B40" s="94" t="str">
        <f t="shared" si="0"/>
        <v>Mittwoch</v>
      </c>
      <c r="C40" s="122"/>
      <c r="D40" s="122"/>
      <c r="E40" s="122"/>
      <c r="F40" s="122"/>
      <c r="G40" s="122"/>
      <c r="H40" s="122"/>
    </row>
    <row r="41" spans="1:8" x14ac:dyDescent="0.2">
      <c r="A41" s="93">
        <f t="shared" si="1"/>
        <v>43496</v>
      </c>
      <c r="B41" s="94" t="str">
        <f t="shared" si="0"/>
        <v/>
      </c>
      <c r="C41" s="122"/>
      <c r="D41" s="122"/>
      <c r="E41" s="122"/>
      <c r="F41" s="122"/>
      <c r="G41" s="122"/>
      <c r="H41" s="122"/>
    </row>
    <row r="42" spans="1:8" x14ac:dyDescent="0.2">
      <c r="A42" s="93">
        <f t="shared" si="1"/>
        <v>43497</v>
      </c>
      <c r="B42" s="94" t="str">
        <f t="shared" si="0"/>
        <v/>
      </c>
      <c r="C42" s="122"/>
      <c r="D42" s="122"/>
      <c r="E42" s="122"/>
      <c r="F42" s="122"/>
      <c r="G42" s="122"/>
      <c r="H42" s="122"/>
    </row>
    <row r="43" spans="1:8" x14ac:dyDescent="0.2">
      <c r="A43" s="93">
        <f t="shared" si="1"/>
        <v>43498</v>
      </c>
      <c r="B43" s="94" t="str">
        <f t="shared" si="0"/>
        <v/>
      </c>
      <c r="C43" s="122"/>
      <c r="D43" s="122"/>
      <c r="E43" s="122"/>
      <c r="F43" s="122"/>
      <c r="G43" s="122"/>
      <c r="H43" s="122"/>
    </row>
    <row r="44" spans="1:8" x14ac:dyDescent="0.2">
      <c r="A44" s="93">
        <f t="shared" si="1"/>
        <v>43499</v>
      </c>
      <c r="B44" s="94" t="str">
        <f t="shared" si="0"/>
        <v/>
      </c>
      <c r="C44" s="122"/>
      <c r="D44" s="122"/>
      <c r="E44" s="122"/>
      <c r="F44" s="122"/>
      <c r="G44" s="122"/>
      <c r="H44" s="122"/>
    </row>
    <row r="45" spans="1:8" x14ac:dyDescent="0.2">
      <c r="A45" s="93">
        <f t="shared" si="1"/>
        <v>43500</v>
      </c>
      <c r="B45" s="94" t="str">
        <f t="shared" si="0"/>
        <v/>
      </c>
      <c r="C45" s="122"/>
      <c r="D45" s="122"/>
      <c r="E45" s="122"/>
      <c r="F45" s="122"/>
      <c r="G45" s="122"/>
      <c r="H45" s="122"/>
    </row>
    <row r="46" spans="1:8" x14ac:dyDescent="0.2">
      <c r="A46" s="93">
        <f t="shared" si="1"/>
        <v>43501</v>
      </c>
      <c r="B46" s="94" t="str">
        <f t="shared" si="0"/>
        <v/>
      </c>
      <c r="C46" s="122"/>
      <c r="D46" s="122"/>
      <c r="E46" s="122"/>
      <c r="F46" s="122"/>
      <c r="G46" s="122"/>
      <c r="H46" s="122"/>
    </row>
    <row r="47" spans="1:8" x14ac:dyDescent="0.2">
      <c r="A47" s="93">
        <f t="shared" si="1"/>
        <v>43502</v>
      </c>
      <c r="B47" s="94" t="str">
        <f t="shared" si="0"/>
        <v>Mittwoch</v>
      </c>
      <c r="C47" s="122"/>
      <c r="D47" s="122"/>
      <c r="E47" s="122"/>
      <c r="F47" s="122"/>
      <c r="G47" s="122"/>
      <c r="H47" s="122"/>
    </row>
    <row r="48" spans="1:8" x14ac:dyDescent="0.2">
      <c r="A48" s="93">
        <f t="shared" si="1"/>
        <v>43503</v>
      </c>
      <c r="B48" s="94" t="str">
        <f t="shared" si="0"/>
        <v/>
      </c>
      <c r="C48" s="122"/>
      <c r="D48" s="122"/>
      <c r="E48" s="122"/>
      <c r="F48" s="122"/>
      <c r="G48" s="122"/>
      <c r="H48" s="122"/>
    </row>
    <row r="49" spans="1:8" x14ac:dyDescent="0.2">
      <c r="A49" s="93">
        <f t="shared" si="1"/>
        <v>43504</v>
      </c>
      <c r="B49" s="94" t="str">
        <f t="shared" si="0"/>
        <v/>
      </c>
      <c r="C49" s="122"/>
      <c r="D49" s="122"/>
      <c r="E49" s="122"/>
      <c r="F49" s="122"/>
      <c r="G49" s="122"/>
      <c r="H49" s="122"/>
    </row>
    <row r="50" spans="1:8" x14ac:dyDescent="0.2">
      <c r="A50" s="93">
        <f t="shared" si="1"/>
        <v>43505</v>
      </c>
      <c r="B50" s="94" t="str">
        <f t="shared" si="0"/>
        <v/>
      </c>
      <c r="C50" s="122"/>
      <c r="D50" s="122"/>
      <c r="E50" s="122"/>
      <c r="F50" s="122"/>
      <c r="G50" s="122"/>
      <c r="H50" s="122"/>
    </row>
    <row r="51" spans="1:8" x14ac:dyDescent="0.2">
      <c r="A51" s="93">
        <f t="shared" si="1"/>
        <v>43506</v>
      </c>
      <c r="B51" s="94" t="str">
        <f t="shared" si="0"/>
        <v/>
      </c>
      <c r="C51" s="122"/>
      <c r="D51" s="122"/>
      <c r="E51" s="122"/>
      <c r="F51" s="122"/>
      <c r="G51" s="122"/>
      <c r="H51" s="122"/>
    </row>
    <row r="52" spans="1:8" x14ac:dyDescent="0.2">
      <c r="A52" s="93">
        <f t="shared" si="1"/>
        <v>43507</v>
      </c>
      <c r="B52" s="94" t="str">
        <f t="shared" si="0"/>
        <v/>
      </c>
      <c r="C52" s="122"/>
      <c r="D52" s="122"/>
      <c r="E52" s="122"/>
      <c r="F52" s="122"/>
      <c r="G52" s="122"/>
      <c r="H52" s="122"/>
    </row>
    <row r="53" spans="1:8" x14ac:dyDescent="0.2">
      <c r="A53" s="93">
        <f t="shared" si="1"/>
        <v>43508</v>
      </c>
      <c r="B53" s="94" t="str">
        <f t="shared" si="0"/>
        <v/>
      </c>
      <c r="C53" s="122"/>
      <c r="D53" s="122"/>
      <c r="E53" s="122"/>
      <c r="F53" s="122"/>
      <c r="G53" s="122"/>
      <c r="H53" s="122"/>
    </row>
    <row r="54" spans="1:8" x14ac:dyDescent="0.2">
      <c r="A54" s="93">
        <f t="shared" si="1"/>
        <v>43509</v>
      </c>
      <c r="B54" s="94" t="str">
        <f t="shared" si="0"/>
        <v>Mittwoch</v>
      </c>
      <c r="C54" s="122"/>
      <c r="D54" s="122"/>
      <c r="E54" s="122"/>
      <c r="F54" s="122"/>
      <c r="G54" s="122"/>
      <c r="H54" s="122"/>
    </row>
    <row r="55" spans="1:8" x14ac:dyDescent="0.2">
      <c r="A55" s="93">
        <f t="shared" si="1"/>
        <v>43510</v>
      </c>
      <c r="B55" s="94" t="str">
        <f t="shared" si="0"/>
        <v/>
      </c>
      <c r="C55" s="122"/>
      <c r="D55" s="122"/>
      <c r="E55" s="122"/>
      <c r="F55" s="122"/>
      <c r="G55" s="122"/>
      <c r="H55" s="122"/>
    </row>
    <row r="56" spans="1:8" x14ac:dyDescent="0.2">
      <c r="A56" s="93">
        <f t="shared" si="1"/>
        <v>43511</v>
      </c>
      <c r="B56" s="94" t="str">
        <f t="shared" si="0"/>
        <v/>
      </c>
      <c r="C56" s="122"/>
      <c r="D56" s="122"/>
      <c r="E56" s="122"/>
      <c r="F56" s="122"/>
      <c r="G56" s="122"/>
      <c r="H56" s="122"/>
    </row>
    <row r="57" spans="1:8" x14ac:dyDescent="0.2">
      <c r="A57" s="93">
        <f t="shared" si="1"/>
        <v>43512</v>
      </c>
      <c r="B57" s="94" t="str">
        <f t="shared" si="0"/>
        <v/>
      </c>
      <c r="C57" s="122"/>
      <c r="D57" s="122"/>
      <c r="E57" s="122"/>
      <c r="F57" s="122"/>
      <c r="G57" s="122"/>
      <c r="H57" s="122"/>
    </row>
    <row r="58" spans="1:8" x14ac:dyDescent="0.2">
      <c r="A58" s="93">
        <f t="shared" si="1"/>
        <v>43513</v>
      </c>
      <c r="B58" s="94" t="str">
        <f t="shared" si="0"/>
        <v/>
      </c>
      <c r="C58" s="122"/>
      <c r="D58" s="122"/>
      <c r="E58" s="122"/>
      <c r="F58" s="122"/>
      <c r="G58" s="122"/>
      <c r="H58" s="122"/>
    </row>
    <row r="59" spans="1:8" x14ac:dyDescent="0.2">
      <c r="A59" s="93">
        <f t="shared" si="1"/>
        <v>43514</v>
      </c>
      <c r="B59" s="94" t="str">
        <f t="shared" si="0"/>
        <v/>
      </c>
      <c r="C59" s="122"/>
      <c r="D59" s="122"/>
      <c r="E59" s="122"/>
      <c r="F59" s="122"/>
      <c r="G59" s="122"/>
      <c r="H59" s="122"/>
    </row>
    <row r="60" spans="1:8" x14ac:dyDescent="0.2">
      <c r="A60" s="93">
        <f t="shared" si="1"/>
        <v>43515</v>
      </c>
      <c r="B60" s="94" t="str">
        <f t="shared" si="0"/>
        <v/>
      </c>
      <c r="C60" s="122"/>
      <c r="D60" s="122"/>
      <c r="E60" s="122"/>
      <c r="F60" s="122"/>
      <c r="G60" s="122"/>
      <c r="H60" s="122"/>
    </row>
    <row r="61" spans="1:8" x14ac:dyDescent="0.2">
      <c r="A61" s="93">
        <f t="shared" si="1"/>
        <v>43516</v>
      </c>
      <c r="B61" s="94" t="str">
        <f t="shared" si="0"/>
        <v>Mittwoch</v>
      </c>
      <c r="C61" s="122"/>
      <c r="D61" s="122"/>
      <c r="E61" s="122"/>
      <c r="F61" s="122"/>
      <c r="G61" s="122"/>
      <c r="H61" s="122"/>
    </row>
    <row r="62" spans="1:8" x14ac:dyDescent="0.2">
      <c r="A62" s="93">
        <f t="shared" si="1"/>
        <v>43517</v>
      </c>
      <c r="B62" s="94" t="str">
        <f t="shared" si="0"/>
        <v/>
      </c>
      <c r="C62" s="122"/>
      <c r="D62" s="122"/>
      <c r="E62" s="122"/>
      <c r="F62" s="122"/>
      <c r="G62" s="122"/>
      <c r="H62" s="122"/>
    </row>
    <row r="63" spans="1:8" x14ac:dyDescent="0.2">
      <c r="A63" s="93">
        <f t="shared" si="1"/>
        <v>43518</v>
      </c>
      <c r="B63" s="94" t="str">
        <f t="shared" si="0"/>
        <v/>
      </c>
      <c r="C63" s="122"/>
      <c r="D63" s="122"/>
      <c r="E63" s="122"/>
      <c r="F63" s="122"/>
      <c r="G63" s="122"/>
      <c r="H63" s="122"/>
    </row>
    <row r="64" spans="1:8" x14ac:dyDescent="0.2">
      <c r="A64" s="93">
        <f t="shared" si="1"/>
        <v>43519</v>
      </c>
      <c r="B64" s="94" t="str">
        <f t="shared" si="0"/>
        <v/>
      </c>
      <c r="C64" s="122"/>
      <c r="D64" s="122"/>
      <c r="E64" s="122"/>
      <c r="F64" s="122"/>
      <c r="G64" s="122"/>
      <c r="H64" s="122"/>
    </row>
    <row r="65" spans="1:8" x14ac:dyDescent="0.2">
      <c r="A65" s="93">
        <f t="shared" si="1"/>
        <v>43520</v>
      </c>
      <c r="B65" s="94" t="str">
        <f t="shared" si="0"/>
        <v/>
      </c>
      <c r="C65" s="122"/>
      <c r="D65" s="122"/>
      <c r="E65" s="122"/>
      <c r="F65" s="122"/>
      <c r="G65" s="122"/>
      <c r="H65" s="122"/>
    </row>
    <row r="66" spans="1:8" x14ac:dyDescent="0.2">
      <c r="A66" s="93">
        <f t="shared" si="1"/>
        <v>43521</v>
      </c>
      <c r="B66" s="94" t="str">
        <f t="shared" si="0"/>
        <v/>
      </c>
      <c r="C66" s="122"/>
      <c r="D66" s="122"/>
      <c r="E66" s="122"/>
      <c r="F66" s="122"/>
      <c r="G66" s="122"/>
      <c r="H66" s="122"/>
    </row>
    <row r="67" spans="1:8" x14ac:dyDescent="0.2">
      <c r="A67" s="93">
        <f t="shared" si="1"/>
        <v>43522</v>
      </c>
      <c r="B67" s="94" t="str">
        <f t="shared" si="0"/>
        <v/>
      </c>
      <c r="C67" s="122"/>
      <c r="D67" s="122"/>
      <c r="E67" s="122"/>
      <c r="F67" s="122"/>
      <c r="G67" s="122"/>
      <c r="H67" s="122"/>
    </row>
    <row r="68" spans="1:8" x14ac:dyDescent="0.2">
      <c r="A68" s="93">
        <f t="shared" si="1"/>
        <v>43523</v>
      </c>
      <c r="B68" s="94" t="str">
        <f t="shared" si="0"/>
        <v>Mittwoch</v>
      </c>
      <c r="C68" s="122"/>
      <c r="D68" s="122"/>
      <c r="E68" s="122"/>
      <c r="F68" s="122"/>
      <c r="G68" s="122"/>
      <c r="H68" s="122"/>
    </row>
    <row r="69" spans="1:8" x14ac:dyDescent="0.2">
      <c r="A69" s="93">
        <f t="shared" si="1"/>
        <v>43524</v>
      </c>
      <c r="B69" s="94" t="str">
        <f t="shared" si="0"/>
        <v/>
      </c>
      <c r="C69" s="122"/>
      <c r="D69" s="122"/>
      <c r="E69" s="122"/>
      <c r="F69" s="122"/>
      <c r="G69" s="122"/>
      <c r="H69" s="122"/>
    </row>
    <row r="70" spans="1:8" x14ac:dyDescent="0.2">
      <c r="A70" s="93">
        <f t="shared" si="1"/>
        <v>43525</v>
      </c>
      <c r="B70" s="94" t="str">
        <f t="shared" si="0"/>
        <v/>
      </c>
      <c r="C70" s="122"/>
      <c r="D70" s="122"/>
      <c r="E70" s="122"/>
      <c r="F70" s="122"/>
      <c r="G70" s="122"/>
      <c r="H70" s="122"/>
    </row>
    <row r="71" spans="1:8" x14ac:dyDescent="0.2">
      <c r="A71" s="93">
        <f t="shared" si="1"/>
        <v>43526</v>
      </c>
      <c r="B71" s="94" t="str">
        <f t="shared" si="0"/>
        <v/>
      </c>
      <c r="C71" s="122"/>
      <c r="D71" s="122"/>
      <c r="E71" s="122"/>
      <c r="F71" s="122"/>
      <c r="G71" s="122"/>
      <c r="H71" s="122"/>
    </row>
    <row r="72" spans="1:8" x14ac:dyDescent="0.2">
      <c r="A72" s="93">
        <f t="shared" si="1"/>
        <v>43527</v>
      </c>
      <c r="B72" s="94" t="str">
        <f t="shared" si="0"/>
        <v/>
      </c>
      <c r="C72" s="122"/>
      <c r="D72" s="122"/>
      <c r="E72" s="122"/>
      <c r="F72" s="122"/>
      <c r="G72" s="122"/>
      <c r="H72" s="122"/>
    </row>
    <row r="73" spans="1:8" x14ac:dyDescent="0.2">
      <c r="A73" s="93">
        <f t="shared" si="1"/>
        <v>43528</v>
      </c>
      <c r="B73" s="94" t="str">
        <f t="shared" si="0"/>
        <v/>
      </c>
      <c r="C73" s="122"/>
      <c r="D73" s="122"/>
      <c r="E73" s="122"/>
      <c r="F73" s="122"/>
      <c r="G73" s="122"/>
      <c r="H73" s="122"/>
    </row>
    <row r="74" spans="1:8" x14ac:dyDescent="0.2">
      <c r="A74" s="93">
        <f t="shared" si="1"/>
        <v>43529</v>
      </c>
      <c r="B74" s="94" t="str">
        <f t="shared" si="0"/>
        <v/>
      </c>
      <c r="C74" s="122"/>
      <c r="D74" s="122"/>
      <c r="E74" s="122"/>
      <c r="F74" s="122"/>
      <c r="G74" s="122"/>
      <c r="H74" s="122"/>
    </row>
    <row r="75" spans="1:8" x14ac:dyDescent="0.2">
      <c r="A75" s="93">
        <f t="shared" si="1"/>
        <v>43530</v>
      </c>
      <c r="B75" s="94" t="str">
        <f t="shared" si="0"/>
        <v>Mittwoch</v>
      </c>
      <c r="C75" s="122"/>
      <c r="D75" s="122"/>
      <c r="E75" s="122"/>
      <c r="F75" s="122"/>
      <c r="G75" s="122"/>
      <c r="H75" s="122"/>
    </row>
    <row r="76" spans="1:8" x14ac:dyDescent="0.2">
      <c r="A76" s="93">
        <f t="shared" si="1"/>
        <v>43531</v>
      </c>
      <c r="B76" s="94" t="str">
        <f t="shared" ref="B76:B139" si="2">IF(A76="","",IF(WEEKDAY(A76)=4,"Mittwoch",IF(MONTH(A76)&amp;DAY(A76)="1015","Test","")))</f>
        <v/>
      </c>
      <c r="C76" s="122"/>
      <c r="D76" s="122"/>
      <c r="E76" s="122"/>
      <c r="F76" s="122"/>
      <c r="G76" s="122"/>
      <c r="H76" s="122"/>
    </row>
    <row r="77" spans="1:8" x14ac:dyDescent="0.2">
      <c r="A77" s="93">
        <f t="shared" ref="A77:A140" si="3">A76+1</f>
        <v>43532</v>
      </c>
      <c r="B77" s="94" t="str">
        <f t="shared" si="2"/>
        <v/>
      </c>
      <c r="C77" s="122"/>
      <c r="D77" s="122"/>
      <c r="E77" s="122"/>
      <c r="F77" s="122"/>
      <c r="G77" s="122"/>
      <c r="H77" s="122"/>
    </row>
    <row r="78" spans="1:8" x14ac:dyDescent="0.2">
      <c r="A78" s="93">
        <f t="shared" si="3"/>
        <v>43533</v>
      </c>
      <c r="B78" s="94" t="str">
        <f t="shared" si="2"/>
        <v/>
      </c>
      <c r="C78" s="122"/>
      <c r="D78" s="122"/>
      <c r="E78" s="122"/>
      <c r="F78" s="122"/>
      <c r="G78" s="122"/>
      <c r="H78" s="122"/>
    </row>
    <row r="79" spans="1:8" x14ac:dyDescent="0.2">
      <c r="A79" s="93">
        <f t="shared" si="3"/>
        <v>43534</v>
      </c>
      <c r="B79" s="94" t="str">
        <f t="shared" si="2"/>
        <v/>
      </c>
      <c r="C79" s="122"/>
      <c r="D79" s="122"/>
      <c r="E79" s="122"/>
      <c r="F79" s="122"/>
      <c r="G79" s="122"/>
      <c r="H79" s="122"/>
    </row>
    <row r="80" spans="1:8" x14ac:dyDescent="0.2">
      <c r="A80" s="93">
        <f t="shared" si="3"/>
        <v>43535</v>
      </c>
      <c r="B80" s="94" t="str">
        <f t="shared" si="2"/>
        <v/>
      </c>
      <c r="C80" s="122"/>
      <c r="D80" s="122"/>
      <c r="E80" s="122"/>
      <c r="F80" s="122"/>
      <c r="G80" s="122"/>
      <c r="H80" s="122"/>
    </row>
    <row r="81" spans="1:8" x14ac:dyDescent="0.2">
      <c r="A81" s="93">
        <f t="shared" si="3"/>
        <v>43536</v>
      </c>
      <c r="B81" s="94" t="str">
        <f t="shared" si="2"/>
        <v/>
      </c>
      <c r="C81" s="122"/>
      <c r="D81" s="122"/>
      <c r="E81" s="122"/>
      <c r="F81" s="122"/>
      <c r="G81" s="122"/>
      <c r="H81" s="122"/>
    </row>
    <row r="82" spans="1:8" x14ac:dyDescent="0.2">
      <c r="A82" s="93">
        <f t="shared" si="3"/>
        <v>43537</v>
      </c>
      <c r="B82" s="94" t="str">
        <f t="shared" si="2"/>
        <v>Mittwoch</v>
      </c>
      <c r="C82" s="122"/>
      <c r="D82" s="122"/>
      <c r="E82" s="122"/>
      <c r="F82" s="122"/>
      <c r="G82" s="122"/>
      <c r="H82" s="122"/>
    </row>
    <row r="83" spans="1:8" x14ac:dyDescent="0.2">
      <c r="A83" s="93">
        <f t="shared" si="3"/>
        <v>43538</v>
      </c>
      <c r="B83" s="94" t="str">
        <f t="shared" si="2"/>
        <v/>
      </c>
      <c r="C83" s="122"/>
      <c r="D83" s="122"/>
      <c r="E83" s="122"/>
      <c r="F83" s="122"/>
      <c r="G83" s="122"/>
      <c r="H83" s="122"/>
    </row>
    <row r="84" spans="1:8" x14ac:dyDescent="0.2">
      <c r="A84" s="93">
        <f t="shared" si="3"/>
        <v>43539</v>
      </c>
      <c r="B84" s="94" t="str">
        <f t="shared" si="2"/>
        <v/>
      </c>
      <c r="C84" s="122"/>
      <c r="D84" s="122"/>
      <c r="E84" s="122"/>
      <c r="F84" s="122"/>
      <c r="G84" s="122"/>
      <c r="H84" s="122"/>
    </row>
    <row r="85" spans="1:8" x14ac:dyDescent="0.2">
      <c r="A85" s="93">
        <f t="shared" si="3"/>
        <v>43540</v>
      </c>
      <c r="B85" s="94" t="str">
        <f t="shared" si="2"/>
        <v/>
      </c>
      <c r="C85" s="122"/>
      <c r="D85" s="122"/>
      <c r="E85" s="122"/>
      <c r="F85" s="122"/>
      <c r="G85" s="122"/>
      <c r="H85" s="122"/>
    </row>
    <row r="86" spans="1:8" x14ac:dyDescent="0.2">
      <c r="A86" s="93">
        <f t="shared" si="3"/>
        <v>43541</v>
      </c>
      <c r="B86" s="94" t="str">
        <f t="shared" si="2"/>
        <v/>
      </c>
      <c r="C86" s="122"/>
      <c r="D86" s="122"/>
      <c r="E86" s="122"/>
      <c r="F86" s="122"/>
      <c r="G86" s="122"/>
      <c r="H86" s="122"/>
    </row>
    <row r="87" spans="1:8" x14ac:dyDescent="0.2">
      <c r="A87" s="93">
        <f t="shared" si="3"/>
        <v>43542</v>
      </c>
      <c r="B87" s="94" t="str">
        <f t="shared" si="2"/>
        <v/>
      </c>
      <c r="C87" s="122"/>
      <c r="D87" s="122"/>
      <c r="E87" s="122"/>
      <c r="F87" s="122"/>
      <c r="G87" s="122"/>
      <c r="H87" s="122"/>
    </row>
    <row r="88" spans="1:8" x14ac:dyDescent="0.2">
      <c r="A88" s="93">
        <f t="shared" si="3"/>
        <v>43543</v>
      </c>
      <c r="B88" s="94" t="str">
        <f t="shared" si="2"/>
        <v/>
      </c>
      <c r="C88" s="122"/>
      <c r="D88" s="122"/>
      <c r="E88" s="122"/>
      <c r="F88" s="122"/>
      <c r="G88" s="122"/>
      <c r="H88" s="122"/>
    </row>
    <row r="89" spans="1:8" x14ac:dyDescent="0.2">
      <c r="A89" s="93">
        <f t="shared" si="3"/>
        <v>43544</v>
      </c>
      <c r="B89" s="94" t="str">
        <f t="shared" si="2"/>
        <v>Mittwoch</v>
      </c>
      <c r="C89" s="122"/>
      <c r="D89" s="122"/>
      <c r="E89" s="122"/>
      <c r="F89" s="122"/>
      <c r="G89" s="122"/>
      <c r="H89" s="122"/>
    </row>
    <row r="90" spans="1:8" x14ac:dyDescent="0.2">
      <c r="A90" s="93">
        <f t="shared" si="3"/>
        <v>43545</v>
      </c>
      <c r="B90" s="94" t="str">
        <f t="shared" si="2"/>
        <v/>
      </c>
      <c r="C90" s="122"/>
      <c r="D90" s="122"/>
      <c r="E90" s="122"/>
      <c r="F90" s="122"/>
      <c r="G90" s="122"/>
      <c r="H90" s="122"/>
    </row>
    <row r="91" spans="1:8" x14ac:dyDescent="0.2">
      <c r="A91" s="93">
        <f t="shared" si="3"/>
        <v>43546</v>
      </c>
      <c r="B91" s="94" t="str">
        <f t="shared" si="2"/>
        <v/>
      </c>
      <c r="C91" s="122"/>
      <c r="D91" s="122"/>
      <c r="E91" s="122"/>
      <c r="F91" s="122"/>
      <c r="G91" s="122"/>
      <c r="H91" s="122"/>
    </row>
    <row r="92" spans="1:8" x14ac:dyDescent="0.2">
      <c r="A92" s="93">
        <f t="shared" si="3"/>
        <v>43547</v>
      </c>
      <c r="B92" s="94" t="str">
        <f t="shared" si="2"/>
        <v/>
      </c>
      <c r="C92" s="122"/>
      <c r="D92" s="122"/>
      <c r="E92" s="122"/>
      <c r="F92" s="122"/>
      <c r="G92" s="122"/>
      <c r="H92" s="122"/>
    </row>
    <row r="93" spans="1:8" x14ac:dyDescent="0.2">
      <c r="A93" s="93">
        <f t="shared" si="3"/>
        <v>43548</v>
      </c>
      <c r="B93" s="94" t="str">
        <f t="shared" si="2"/>
        <v/>
      </c>
      <c r="C93" s="122"/>
      <c r="D93" s="122"/>
      <c r="E93" s="122"/>
      <c r="F93" s="122"/>
      <c r="G93" s="122"/>
      <c r="H93" s="122"/>
    </row>
    <row r="94" spans="1:8" x14ac:dyDescent="0.2">
      <c r="A94" s="93">
        <f t="shared" si="3"/>
        <v>43549</v>
      </c>
      <c r="B94" s="94" t="str">
        <f t="shared" si="2"/>
        <v/>
      </c>
      <c r="C94" s="122"/>
      <c r="D94" s="122"/>
      <c r="E94" s="122"/>
      <c r="F94" s="122"/>
      <c r="G94" s="122"/>
      <c r="H94" s="122"/>
    </row>
    <row r="95" spans="1:8" x14ac:dyDescent="0.2">
      <c r="A95" s="93">
        <f t="shared" si="3"/>
        <v>43550</v>
      </c>
      <c r="B95" s="94" t="str">
        <f t="shared" si="2"/>
        <v/>
      </c>
      <c r="C95" s="122"/>
      <c r="D95" s="122"/>
      <c r="E95" s="122"/>
      <c r="F95" s="122"/>
      <c r="G95" s="122"/>
      <c r="H95" s="122"/>
    </row>
    <row r="96" spans="1:8" x14ac:dyDescent="0.2">
      <c r="A96" s="93">
        <f t="shared" si="3"/>
        <v>43551</v>
      </c>
      <c r="B96" s="94" t="str">
        <f t="shared" si="2"/>
        <v>Mittwoch</v>
      </c>
      <c r="C96" s="122"/>
      <c r="D96" s="122"/>
      <c r="E96" s="122"/>
      <c r="F96" s="122"/>
      <c r="G96" s="122"/>
      <c r="H96" s="122"/>
    </row>
    <row r="97" spans="1:8" x14ac:dyDescent="0.2">
      <c r="A97" s="93">
        <f t="shared" si="3"/>
        <v>43552</v>
      </c>
      <c r="B97" s="94" t="str">
        <f t="shared" si="2"/>
        <v/>
      </c>
      <c r="C97" s="122"/>
      <c r="D97" s="122"/>
      <c r="E97" s="122"/>
      <c r="F97" s="122"/>
      <c r="G97" s="122"/>
      <c r="H97" s="122"/>
    </row>
    <row r="98" spans="1:8" x14ac:dyDescent="0.2">
      <c r="A98" s="93">
        <f t="shared" si="3"/>
        <v>43553</v>
      </c>
      <c r="B98" s="94" t="str">
        <f t="shared" si="2"/>
        <v/>
      </c>
      <c r="C98" s="122"/>
      <c r="D98" s="122"/>
      <c r="E98" s="122"/>
      <c r="F98" s="122"/>
      <c r="G98" s="122"/>
      <c r="H98" s="122"/>
    </row>
    <row r="99" spans="1:8" x14ac:dyDescent="0.2">
      <c r="A99" s="93">
        <f t="shared" si="3"/>
        <v>43554</v>
      </c>
      <c r="B99" s="94" t="str">
        <f t="shared" si="2"/>
        <v/>
      </c>
      <c r="C99" s="122"/>
      <c r="D99" s="122"/>
      <c r="E99" s="122"/>
      <c r="F99" s="122"/>
      <c r="G99" s="122"/>
      <c r="H99" s="122"/>
    </row>
    <row r="100" spans="1:8" x14ac:dyDescent="0.2">
      <c r="A100" s="93">
        <f t="shared" si="3"/>
        <v>43555</v>
      </c>
      <c r="B100" s="94" t="str">
        <f t="shared" si="2"/>
        <v/>
      </c>
      <c r="C100" s="122"/>
      <c r="D100" s="122"/>
      <c r="E100" s="122"/>
      <c r="F100" s="122"/>
      <c r="G100" s="122"/>
      <c r="H100" s="122"/>
    </row>
    <row r="101" spans="1:8" x14ac:dyDescent="0.2">
      <c r="A101" s="93">
        <f t="shared" si="3"/>
        <v>43556</v>
      </c>
      <c r="B101" s="94" t="str">
        <f t="shared" si="2"/>
        <v/>
      </c>
      <c r="C101" s="122"/>
      <c r="D101" s="122"/>
      <c r="E101" s="122"/>
      <c r="F101" s="122"/>
      <c r="G101" s="122"/>
      <c r="H101" s="122"/>
    </row>
    <row r="102" spans="1:8" x14ac:dyDescent="0.2">
      <c r="A102" s="93">
        <f t="shared" si="3"/>
        <v>43557</v>
      </c>
      <c r="B102" s="94" t="str">
        <f t="shared" si="2"/>
        <v/>
      </c>
      <c r="C102" s="122"/>
      <c r="D102" s="122"/>
      <c r="E102" s="122"/>
      <c r="F102" s="122"/>
      <c r="G102" s="122"/>
      <c r="H102" s="122"/>
    </row>
    <row r="103" spans="1:8" x14ac:dyDescent="0.2">
      <c r="A103" s="93">
        <f t="shared" si="3"/>
        <v>43558</v>
      </c>
      <c r="B103" s="94" t="str">
        <f t="shared" si="2"/>
        <v>Mittwoch</v>
      </c>
      <c r="C103" s="122"/>
      <c r="D103" s="122"/>
      <c r="E103" s="122"/>
      <c r="F103" s="122"/>
      <c r="G103" s="122"/>
      <c r="H103" s="122"/>
    </row>
    <row r="104" spans="1:8" x14ac:dyDescent="0.2">
      <c r="A104" s="93">
        <f t="shared" si="3"/>
        <v>43559</v>
      </c>
      <c r="B104" s="94" t="str">
        <f t="shared" si="2"/>
        <v/>
      </c>
      <c r="C104" s="122"/>
      <c r="D104" s="122"/>
      <c r="E104" s="122"/>
      <c r="F104" s="122"/>
      <c r="G104" s="122"/>
      <c r="H104" s="122"/>
    </row>
    <row r="105" spans="1:8" x14ac:dyDescent="0.2">
      <c r="A105" s="93">
        <f t="shared" si="3"/>
        <v>43560</v>
      </c>
      <c r="B105" s="94" t="str">
        <f t="shared" si="2"/>
        <v/>
      </c>
      <c r="C105" s="122"/>
      <c r="D105" s="122"/>
      <c r="E105" s="122"/>
      <c r="F105" s="122"/>
      <c r="G105" s="122"/>
      <c r="H105" s="122"/>
    </row>
    <row r="106" spans="1:8" x14ac:dyDescent="0.2">
      <c r="A106" s="93">
        <f t="shared" si="3"/>
        <v>43561</v>
      </c>
      <c r="B106" s="94" t="str">
        <f t="shared" si="2"/>
        <v/>
      </c>
      <c r="C106" s="122"/>
      <c r="D106" s="122"/>
      <c r="E106" s="122"/>
      <c r="F106" s="122"/>
      <c r="G106" s="122"/>
      <c r="H106" s="122"/>
    </row>
    <row r="107" spans="1:8" x14ac:dyDescent="0.2">
      <c r="A107" s="93">
        <f t="shared" si="3"/>
        <v>43562</v>
      </c>
      <c r="B107" s="94" t="str">
        <f t="shared" si="2"/>
        <v/>
      </c>
      <c r="C107" s="122"/>
      <c r="D107" s="122"/>
      <c r="E107" s="122"/>
      <c r="F107" s="122"/>
      <c r="G107" s="122"/>
      <c r="H107" s="122"/>
    </row>
    <row r="108" spans="1:8" x14ac:dyDescent="0.2">
      <c r="A108" s="93">
        <f t="shared" si="3"/>
        <v>43563</v>
      </c>
      <c r="B108" s="94" t="str">
        <f t="shared" si="2"/>
        <v/>
      </c>
      <c r="C108" s="122"/>
      <c r="D108" s="122"/>
      <c r="E108" s="122"/>
      <c r="F108" s="122"/>
      <c r="G108" s="122"/>
      <c r="H108" s="122"/>
    </row>
    <row r="109" spans="1:8" x14ac:dyDescent="0.2">
      <c r="A109" s="93">
        <f t="shared" si="3"/>
        <v>43564</v>
      </c>
      <c r="B109" s="94" t="str">
        <f t="shared" si="2"/>
        <v/>
      </c>
      <c r="C109" s="122"/>
      <c r="D109" s="122"/>
      <c r="E109" s="122"/>
      <c r="F109" s="122"/>
      <c r="G109" s="122"/>
      <c r="H109" s="122"/>
    </row>
    <row r="110" spans="1:8" x14ac:dyDescent="0.2">
      <c r="A110" s="93">
        <f t="shared" si="3"/>
        <v>43565</v>
      </c>
      <c r="B110" s="94" t="str">
        <f t="shared" si="2"/>
        <v>Mittwoch</v>
      </c>
      <c r="C110" s="122"/>
      <c r="D110" s="122"/>
      <c r="E110" s="122"/>
      <c r="F110" s="122"/>
      <c r="G110" s="122"/>
      <c r="H110" s="122"/>
    </row>
    <row r="111" spans="1:8" x14ac:dyDescent="0.2">
      <c r="A111" s="93">
        <f t="shared" si="3"/>
        <v>43566</v>
      </c>
      <c r="B111" s="94" t="str">
        <f t="shared" si="2"/>
        <v/>
      </c>
      <c r="C111" s="122"/>
      <c r="D111" s="122"/>
      <c r="E111" s="122"/>
      <c r="F111" s="122"/>
      <c r="G111" s="122"/>
      <c r="H111" s="122"/>
    </row>
    <row r="112" spans="1:8" x14ac:dyDescent="0.2">
      <c r="A112" s="93">
        <f t="shared" si="3"/>
        <v>43567</v>
      </c>
      <c r="B112" s="94" t="str">
        <f t="shared" si="2"/>
        <v/>
      </c>
      <c r="C112" s="122"/>
      <c r="D112" s="122"/>
      <c r="E112" s="122"/>
      <c r="F112" s="122"/>
      <c r="G112" s="122"/>
      <c r="H112" s="122"/>
    </row>
    <row r="113" spans="1:8" x14ac:dyDescent="0.2">
      <c r="A113" s="93">
        <f t="shared" si="3"/>
        <v>43568</v>
      </c>
      <c r="B113" s="94" t="str">
        <f t="shared" si="2"/>
        <v/>
      </c>
      <c r="C113" s="122"/>
      <c r="D113" s="122"/>
      <c r="E113" s="122"/>
      <c r="F113" s="122"/>
      <c r="G113" s="122"/>
      <c r="H113" s="122"/>
    </row>
    <row r="114" spans="1:8" x14ac:dyDescent="0.2">
      <c r="A114" s="93">
        <f t="shared" si="3"/>
        <v>43569</v>
      </c>
      <c r="B114" s="94" t="str">
        <f t="shared" si="2"/>
        <v/>
      </c>
      <c r="C114" s="122"/>
      <c r="D114" s="122"/>
      <c r="E114" s="122"/>
      <c r="F114" s="122"/>
      <c r="G114" s="122"/>
      <c r="H114" s="122"/>
    </row>
    <row r="115" spans="1:8" x14ac:dyDescent="0.2">
      <c r="A115" s="93">
        <f t="shared" si="3"/>
        <v>43570</v>
      </c>
      <c r="B115" s="94" t="str">
        <f t="shared" si="2"/>
        <v/>
      </c>
      <c r="C115" s="122"/>
      <c r="D115" s="122"/>
      <c r="E115" s="122"/>
      <c r="F115" s="122"/>
      <c r="G115" s="122"/>
      <c r="H115" s="122"/>
    </row>
    <row r="116" spans="1:8" x14ac:dyDescent="0.2">
      <c r="A116" s="93">
        <f t="shared" si="3"/>
        <v>43571</v>
      </c>
      <c r="B116" s="94" t="str">
        <f t="shared" si="2"/>
        <v/>
      </c>
      <c r="C116" s="122"/>
      <c r="D116" s="122"/>
      <c r="E116" s="122"/>
      <c r="F116" s="122"/>
      <c r="G116" s="122"/>
      <c r="H116" s="122"/>
    </row>
    <row r="117" spans="1:8" x14ac:dyDescent="0.2">
      <c r="A117" s="93">
        <f t="shared" si="3"/>
        <v>43572</v>
      </c>
      <c r="B117" s="94" t="str">
        <f t="shared" si="2"/>
        <v>Mittwoch</v>
      </c>
      <c r="C117" s="122"/>
      <c r="D117" s="122"/>
      <c r="E117" s="122"/>
      <c r="F117" s="122"/>
      <c r="G117" s="122"/>
      <c r="H117" s="122"/>
    </row>
    <row r="118" spans="1:8" x14ac:dyDescent="0.2">
      <c r="A118" s="93">
        <f t="shared" si="3"/>
        <v>43573</v>
      </c>
      <c r="B118" s="94" t="str">
        <f t="shared" si="2"/>
        <v/>
      </c>
      <c r="C118" s="122"/>
      <c r="D118" s="122"/>
      <c r="E118" s="122"/>
      <c r="F118" s="122"/>
      <c r="G118" s="122"/>
      <c r="H118" s="122"/>
    </row>
    <row r="119" spans="1:8" x14ac:dyDescent="0.2">
      <c r="A119" s="93">
        <f t="shared" si="3"/>
        <v>43574</v>
      </c>
      <c r="B119" s="94" t="str">
        <f t="shared" si="2"/>
        <v/>
      </c>
      <c r="C119" s="122"/>
      <c r="D119" s="122"/>
      <c r="E119" s="122"/>
      <c r="F119" s="122"/>
      <c r="G119" s="122"/>
      <c r="H119" s="122"/>
    </row>
    <row r="120" spans="1:8" x14ac:dyDescent="0.2">
      <c r="A120" s="93">
        <f t="shared" si="3"/>
        <v>43575</v>
      </c>
      <c r="B120" s="94" t="str">
        <f t="shared" si="2"/>
        <v/>
      </c>
      <c r="C120" s="122"/>
      <c r="D120" s="122"/>
      <c r="E120" s="122"/>
      <c r="F120" s="122"/>
      <c r="G120" s="122"/>
      <c r="H120" s="122"/>
    </row>
    <row r="121" spans="1:8" x14ac:dyDescent="0.2">
      <c r="A121" s="93">
        <f t="shared" si="3"/>
        <v>43576</v>
      </c>
      <c r="B121" s="94" t="str">
        <f t="shared" si="2"/>
        <v/>
      </c>
      <c r="C121" s="122"/>
      <c r="D121" s="122"/>
      <c r="E121" s="122"/>
      <c r="F121" s="122"/>
      <c r="G121" s="122"/>
      <c r="H121" s="122"/>
    </row>
    <row r="122" spans="1:8" x14ac:dyDescent="0.2">
      <c r="A122" s="93">
        <f t="shared" si="3"/>
        <v>43577</v>
      </c>
      <c r="B122" s="94" t="str">
        <f t="shared" si="2"/>
        <v/>
      </c>
      <c r="C122" s="122"/>
      <c r="D122" s="122"/>
      <c r="E122" s="122"/>
      <c r="F122" s="122"/>
      <c r="G122" s="122"/>
      <c r="H122" s="122"/>
    </row>
    <row r="123" spans="1:8" x14ac:dyDescent="0.2">
      <c r="A123" s="93">
        <f t="shared" si="3"/>
        <v>43578</v>
      </c>
      <c r="B123" s="94" t="str">
        <f t="shared" si="2"/>
        <v/>
      </c>
      <c r="C123" s="122"/>
      <c r="D123" s="122"/>
      <c r="E123" s="122"/>
      <c r="F123" s="122"/>
      <c r="G123" s="122"/>
      <c r="H123" s="122"/>
    </row>
    <row r="124" spans="1:8" x14ac:dyDescent="0.2">
      <c r="A124" s="93">
        <f t="shared" si="3"/>
        <v>43579</v>
      </c>
      <c r="B124" s="94" t="str">
        <f t="shared" si="2"/>
        <v>Mittwoch</v>
      </c>
      <c r="C124" s="122"/>
      <c r="D124" s="122"/>
      <c r="E124" s="122"/>
      <c r="F124" s="122"/>
      <c r="G124" s="122"/>
      <c r="H124" s="122"/>
    </row>
    <row r="125" spans="1:8" x14ac:dyDescent="0.2">
      <c r="A125" s="93">
        <f t="shared" si="3"/>
        <v>43580</v>
      </c>
      <c r="B125" s="94" t="str">
        <f t="shared" si="2"/>
        <v/>
      </c>
      <c r="C125" s="122"/>
      <c r="D125" s="122"/>
      <c r="E125" s="122"/>
      <c r="F125" s="122"/>
      <c r="G125" s="122"/>
      <c r="H125" s="122"/>
    </row>
    <row r="126" spans="1:8" x14ac:dyDescent="0.2">
      <c r="A126" s="93">
        <f t="shared" si="3"/>
        <v>43581</v>
      </c>
      <c r="B126" s="94" t="str">
        <f t="shared" si="2"/>
        <v/>
      </c>
      <c r="C126" s="122"/>
      <c r="D126" s="122"/>
      <c r="E126" s="122"/>
      <c r="F126" s="122"/>
      <c r="G126" s="122"/>
      <c r="H126" s="122"/>
    </row>
    <row r="127" spans="1:8" x14ac:dyDescent="0.2">
      <c r="A127" s="93">
        <f t="shared" si="3"/>
        <v>43582</v>
      </c>
      <c r="B127" s="94" t="str">
        <f t="shared" si="2"/>
        <v/>
      </c>
      <c r="C127" s="122"/>
      <c r="D127" s="122"/>
      <c r="E127" s="122"/>
      <c r="F127" s="122"/>
      <c r="G127" s="122"/>
      <c r="H127" s="122"/>
    </row>
    <row r="128" spans="1:8" x14ac:dyDescent="0.2">
      <c r="A128" s="93">
        <f t="shared" si="3"/>
        <v>43583</v>
      </c>
      <c r="B128" s="94" t="str">
        <f t="shared" si="2"/>
        <v/>
      </c>
      <c r="C128" s="122"/>
      <c r="D128" s="122"/>
      <c r="E128" s="122"/>
      <c r="F128" s="122"/>
      <c r="G128" s="122"/>
      <c r="H128" s="122"/>
    </row>
    <row r="129" spans="1:8" x14ac:dyDescent="0.2">
      <c r="A129" s="93">
        <f t="shared" si="3"/>
        <v>43584</v>
      </c>
      <c r="B129" s="94" t="str">
        <f t="shared" si="2"/>
        <v/>
      </c>
      <c r="C129" s="122"/>
      <c r="D129" s="122"/>
      <c r="E129" s="122"/>
      <c r="F129" s="122"/>
      <c r="G129" s="122"/>
      <c r="H129" s="122"/>
    </row>
    <row r="130" spans="1:8" x14ac:dyDescent="0.2">
      <c r="A130" s="93">
        <f t="shared" si="3"/>
        <v>43585</v>
      </c>
      <c r="B130" s="94" t="str">
        <f t="shared" si="2"/>
        <v/>
      </c>
      <c r="C130" s="122"/>
      <c r="D130" s="122"/>
      <c r="E130" s="122"/>
      <c r="F130" s="122"/>
      <c r="G130" s="122"/>
      <c r="H130" s="122"/>
    </row>
    <row r="131" spans="1:8" x14ac:dyDescent="0.2">
      <c r="A131" s="93">
        <f t="shared" si="3"/>
        <v>43586</v>
      </c>
      <c r="B131" s="94" t="str">
        <f t="shared" si="2"/>
        <v>Mittwoch</v>
      </c>
      <c r="C131" s="122"/>
      <c r="D131" s="122"/>
      <c r="E131" s="122"/>
      <c r="F131" s="122"/>
      <c r="G131" s="122"/>
      <c r="H131" s="122"/>
    </row>
    <row r="132" spans="1:8" x14ac:dyDescent="0.2">
      <c r="A132" s="93">
        <f t="shared" si="3"/>
        <v>43587</v>
      </c>
      <c r="B132" s="94" t="str">
        <f t="shared" si="2"/>
        <v/>
      </c>
      <c r="C132" s="122"/>
      <c r="D132" s="122"/>
      <c r="E132" s="122"/>
      <c r="F132" s="122"/>
      <c r="G132" s="122"/>
      <c r="H132" s="122"/>
    </row>
    <row r="133" spans="1:8" x14ac:dyDescent="0.2">
      <c r="A133" s="93">
        <f t="shared" si="3"/>
        <v>43588</v>
      </c>
      <c r="B133" s="94" t="str">
        <f t="shared" si="2"/>
        <v/>
      </c>
      <c r="C133" s="122"/>
      <c r="D133" s="122"/>
      <c r="E133" s="122"/>
      <c r="F133" s="122"/>
      <c r="G133" s="122"/>
      <c r="H133" s="122"/>
    </row>
    <row r="134" spans="1:8" x14ac:dyDescent="0.2">
      <c r="A134" s="93">
        <f t="shared" si="3"/>
        <v>43589</v>
      </c>
      <c r="B134" s="94" t="str">
        <f t="shared" si="2"/>
        <v/>
      </c>
      <c r="C134" s="122"/>
      <c r="D134" s="122"/>
      <c r="E134" s="122"/>
      <c r="F134" s="122"/>
      <c r="G134" s="122"/>
      <c r="H134" s="122"/>
    </row>
    <row r="135" spans="1:8" x14ac:dyDescent="0.2">
      <c r="A135" s="93">
        <f t="shared" si="3"/>
        <v>43590</v>
      </c>
      <c r="B135" s="94" t="str">
        <f t="shared" si="2"/>
        <v/>
      </c>
      <c r="C135" s="122"/>
      <c r="D135" s="122"/>
      <c r="E135" s="122"/>
      <c r="F135" s="122"/>
      <c r="G135" s="122"/>
      <c r="H135" s="122"/>
    </row>
    <row r="136" spans="1:8" x14ac:dyDescent="0.2">
      <c r="A136" s="93">
        <f t="shared" si="3"/>
        <v>43591</v>
      </c>
      <c r="B136" s="94" t="str">
        <f t="shared" si="2"/>
        <v/>
      </c>
      <c r="C136" s="122"/>
      <c r="D136" s="122"/>
      <c r="E136" s="122"/>
      <c r="F136" s="122"/>
      <c r="G136" s="122"/>
      <c r="H136" s="122"/>
    </row>
    <row r="137" spans="1:8" x14ac:dyDescent="0.2">
      <c r="A137" s="93">
        <f t="shared" si="3"/>
        <v>43592</v>
      </c>
      <c r="B137" s="94" t="str">
        <f t="shared" si="2"/>
        <v/>
      </c>
      <c r="C137" s="122"/>
      <c r="D137" s="122"/>
      <c r="E137" s="122"/>
      <c r="F137" s="122"/>
      <c r="G137" s="122"/>
      <c r="H137" s="122"/>
    </row>
    <row r="138" spans="1:8" x14ac:dyDescent="0.2">
      <c r="A138" s="93">
        <f t="shared" si="3"/>
        <v>43593</v>
      </c>
      <c r="B138" s="94" t="str">
        <f t="shared" si="2"/>
        <v>Mittwoch</v>
      </c>
      <c r="C138" s="122"/>
      <c r="D138" s="122"/>
      <c r="E138" s="122"/>
      <c r="F138" s="122"/>
      <c r="G138" s="122"/>
      <c r="H138" s="122"/>
    </row>
    <row r="139" spans="1:8" x14ac:dyDescent="0.2">
      <c r="A139" s="93">
        <f t="shared" si="3"/>
        <v>43594</v>
      </c>
      <c r="B139" s="94" t="str">
        <f t="shared" si="2"/>
        <v/>
      </c>
      <c r="C139" s="122"/>
      <c r="D139" s="122"/>
      <c r="E139" s="122"/>
      <c r="F139" s="122"/>
      <c r="G139" s="122"/>
      <c r="H139" s="122"/>
    </row>
    <row r="140" spans="1:8" x14ac:dyDescent="0.2">
      <c r="A140" s="93">
        <f t="shared" si="3"/>
        <v>43595</v>
      </c>
      <c r="B140" s="94" t="str">
        <f t="shared" ref="B140:B203" si="4">IF(A140="","",IF(WEEKDAY(A140)=4,"Mittwoch",IF(MONTH(A140)&amp;DAY(A140)="1015","Test","")))</f>
        <v/>
      </c>
      <c r="C140" s="122"/>
      <c r="D140" s="122"/>
      <c r="E140" s="122"/>
      <c r="F140" s="122"/>
      <c r="G140" s="122"/>
      <c r="H140" s="122"/>
    </row>
    <row r="141" spans="1:8" x14ac:dyDescent="0.2">
      <c r="A141" s="93">
        <f t="shared" ref="A141:A204" si="5">A140+1</f>
        <v>43596</v>
      </c>
      <c r="B141" s="94" t="str">
        <f t="shared" si="4"/>
        <v/>
      </c>
      <c r="C141" s="122"/>
      <c r="D141" s="122"/>
      <c r="E141" s="122"/>
      <c r="F141" s="122"/>
      <c r="G141" s="122"/>
      <c r="H141" s="122"/>
    </row>
    <row r="142" spans="1:8" x14ac:dyDescent="0.2">
      <c r="A142" s="93">
        <f t="shared" si="5"/>
        <v>43597</v>
      </c>
      <c r="B142" s="94" t="str">
        <f t="shared" si="4"/>
        <v/>
      </c>
      <c r="C142" s="122"/>
      <c r="D142" s="122"/>
      <c r="E142" s="122"/>
      <c r="F142" s="122"/>
      <c r="G142" s="122"/>
      <c r="H142" s="122"/>
    </row>
    <row r="143" spans="1:8" x14ac:dyDescent="0.2">
      <c r="A143" s="93">
        <f t="shared" si="5"/>
        <v>43598</v>
      </c>
      <c r="B143" s="94" t="str">
        <f t="shared" si="4"/>
        <v/>
      </c>
      <c r="C143" s="122"/>
      <c r="D143" s="122"/>
      <c r="E143" s="122"/>
      <c r="F143" s="122"/>
      <c r="G143" s="122"/>
      <c r="H143" s="122"/>
    </row>
    <row r="144" spans="1:8" x14ac:dyDescent="0.2">
      <c r="A144" s="93">
        <f t="shared" si="5"/>
        <v>43599</v>
      </c>
      <c r="B144" s="94" t="str">
        <f t="shared" si="4"/>
        <v/>
      </c>
      <c r="C144" s="122"/>
      <c r="D144" s="122"/>
      <c r="E144" s="122"/>
      <c r="F144" s="122"/>
      <c r="G144" s="122"/>
      <c r="H144" s="122"/>
    </row>
    <row r="145" spans="1:8" x14ac:dyDescent="0.2">
      <c r="A145" s="93">
        <f t="shared" si="5"/>
        <v>43600</v>
      </c>
      <c r="B145" s="94" t="str">
        <f t="shared" si="4"/>
        <v>Mittwoch</v>
      </c>
      <c r="C145" s="122"/>
      <c r="D145" s="122"/>
      <c r="E145" s="122"/>
      <c r="F145" s="122"/>
      <c r="G145" s="122"/>
      <c r="H145" s="122"/>
    </row>
    <row r="146" spans="1:8" x14ac:dyDescent="0.2">
      <c r="A146" s="93">
        <f t="shared" si="5"/>
        <v>43601</v>
      </c>
      <c r="B146" s="94" t="str">
        <f t="shared" si="4"/>
        <v/>
      </c>
      <c r="C146" s="122"/>
      <c r="D146" s="122"/>
      <c r="E146" s="122"/>
      <c r="F146" s="122"/>
      <c r="G146" s="122"/>
      <c r="H146" s="122"/>
    </row>
    <row r="147" spans="1:8" x14ac:dyDescent="0.2">
      <c r="A147" s="93">
        <f t="shared" si="5"/>
        <v>43602</v>
      </c>
      <c r="B147" s="94" t="str">
        <f t="shared" si="4"/>
        <v/>
      </c>
      <c r="C147" s="122"/>
      <c r="D147" s="122"/>
      <c r="E147" s="122"/>
      <c r="F147" s="122"/>
      <c r="G147" s="122"/>
      <c r="H147" s="122"/>
    </row>
    <row r="148" spans="1:8" x14ac:dyDescent="0.2">
      <c r="A148" s="93">
        <f t="shared" si="5"/>
        <v>43603</v>
      </c>
      <c r="B148" s="94" t="str">
        <f t="shared" si="4"/>
        <v/>
      </c>
      <c r="C148" s="122"/>
      <c r="D148" s="122"/>
      <c r="E148" s="122"/>
      <c r="F148" s="122"/>
      <c r="G148" s="122"/>
      <c r="H148" s="122"/>
    </row>
    <row r="149" spans="1:8" x14ac:dyDescent="0.2">
      <c r="A149" s="93">
        <f t="shared" si="5"/>
        <v>43604</v>
      </c>
      <c r="B149" s="94" t="str">
        <f t="shared" si="4"/>
        <v/>
      </c>
      <c r="C149" s="122"/>
      <c r="D149" s="122"/>
      <c r="E149" s="122"/>
      <c r="F149" s="122"/>
      <c r="G149" s="122"/>
      <c r="H149" s="122"/>
    </row>
    <row r="150" spans="1:8" x14ac:dyDescent="0.2">
      <c r="A150" s="93">
        <f t="shared" si="5"/>
        <v>43605</v>
      </c>
      <c r="B150" s="94" t="str">
        <f t="shared" si="4"/>
        <v/>
      </c>
      <c r="C150" s="122"/>
      <c r="D150" s="122"/>
      <c r="E150" s="122"/>
      <c r="F150" s="122"/>
      <c r="G150" s="122"/>
      <c r="H150" s="122"/>
    </row>
    <row r="151" spans="1:8" x14ac:dyDescent="0.2">
      <c r="A151" s="93">
        <f t="shared" si="5"/>
        <v>43606</v>
      </c>
      <c r="B151" s="94" t="str">
        <f t="shared" si="4"/>
        <v/>
      </c>
      <c r="C151" s="122"/>
      <c r="D151" s="122"/>
      <c r="E151" s="122"/>
      <c r="F151" s="122"/>
      <c r="G151" s="122"/>
      <c r="H151" s="122"/>
    </row>
    <row r="152" spans="1:8" x14ac:dyDescent="0.2">
      <c r="A152" s="93">
        <f t="shared" si="5"/>
        <v>43607</v>
      </c>
      <c r="B152" s="94" t="str">
        <f t="shared" si="4"/>
        <v>Mittwoch</v>
      </c>
      <c r="C152" s="122"/>
      <c r="D152" s="122"/>
      <c r="E152" s="122"/>
      <c r="F152" s="122"/>
      <c r="G152" s="122"/>
      <c r="H152" s="122"/>
    </row>
    <row r="153" spans="1:8" x14ac:dyDescent="0.2">
      <c r="A153" s="93">
        <f t="shared" si="5"/>
        <v>43608</v>
      </c>
      <c r="B153" s="94" t="str">
        <f t="shared" si="4"/>
        <v/>
      </c>
      <c r="C153" s="122"/>
      <c r="D153" s="122"/>
      <c r="E153" s="122"/>
      <c r="F153" s="122"/>
      <c r="G153" s="122"/>
      <c r="H153" s="122"/>
    </row>
    <row r="154" spans="1:8" x14ac:dyDescent="0.2">
      <c r="A154" s="93">
        <f t="shared" si="5"/>
        <v>43609</v>
      </c>
      <c r="B154" s="94" t="str">
        <f t="shared" si="4"/>
        <v/>
      </c>
      <c r="C154" s="122"/>
      <c r="D154" s="122"/>
      <c r="E154" s="122"/>
      <c r="F154" s="122"/>
      <c r="G154" s="122"/>
      <c r="H154" s="122"/>
    </row>
    <row r="155" spans="1:8" x14ac:dyDescent="0.2">
      <c r="A155" s="93">
        <f t="shared" si="5"/>
        <v>43610</v>
      </c>
      <c r="B155" s="94" t="str">
        <f t="shared" si="4"/>
        <v/>
      </c>
      <c r="C155" s="122"/>
      <c r="D155" s="122"/>
      <c r="E155" s="122"/>
      <c r="F155" s="122"/>
      <c r="G155" s="122"/>
      <c r="H155" s="122"/>
    </row>
    <row r="156" spans="1:8" x14ac:dyDescent="0.2">
      <c r="A156" s="93">
        <f t="shared" si="5"/>
        <v>43611</v>
      </c>
      <c r="B156" s="94" t="str">
        <f t="shared" si="4"/>
        <v/>
      </c>
      <c r="C156" s="122"/>
      <c r="D156" s="122"/>
      <c r="E156" s="122"/>
      <c r="F156" s="122"/>
      <c r="G156" s="122"/>
      <c r="H156" s="122"/>
    </row>
    <row r="157" spans="1:8" x14ac:dyDescent="0.2">
      <c r="A157" s="93">
        <f t="shared" si="5"/>
        <v>43612</v>
      </c>
      <c r="B157" s="94" t="str">
        <f t="shared" si="4"/>
        <v/>
      </c>
      <c r="C157" s="122"/>
      <c r="D157" s="122"/>
      <c r="E157" s="122"/>
      <c r="F157" s="122"/>
      <c r="G157" s="122"/>
      <c r="H157" s="122"/>
    </row>
    <row r="158" spans="1:8" x14ac:dyDescent="0.2">
      <c r="A158" s="93">
        <f t="shared" si="5"/>
        <v>43613</v>
      </c>
      <c r="B158" s="94" t="str">
        <f t="shared" si="4"/>
        <v/>
      </c>
      <c r="C158" s="122"/>
      <c r="D158" s="122"/>
      <c r="E158" s="122"/>
      <c r="F158" s="122"/>
      <c r="G158" s="122"/>
      <c r="H158" s="122"/>
    </row>
    <row r="159" spans="1:8" x14ac:dyDescent="0.2">
      <c r="A159" s="93">
        <f t="shared" si="5"/>
        <v>43614</v>
      </c>
      <c r="B159" s="94" t="str">
        <f t="shared" si="4"/>
        <v>Mittwoch</v>
      </c>
      <c r="C159" s="122"/>
      <c r="D159" s="122"/>
      <c r="E159" s="122"/>
      <c r="F159" s="122"/>
      <c r="G159" s="122"/>
      <c r="H159" s="122"/>
    </row>
    <row r="160" spans="1:8" x14ac:dyDescent="0.2">
      <c r="A160" s="93">
        <f t="shared" si="5"/>
        <v>43615</v>
      </c>
      <c r="B160" s="94" t="str">
        <f t="shared" si="4"/>
        <v/>
      </c>
      <c r="C160" s="122"/>
      <c r="D160" s="122"/>
      <c r="E160" s="122"/>
      <c r="F160" s="122"/>
      <c r="G160" s="122"/>
      <c r="H160" s="122"/>
    </row>
    <row r="161" spans="1:8" x14ac:dyDescent="0.2">
      <c r="A161" s="93">
        <f t="shared" si="5"/>
        <v>43616</v>
      </c>
      <c r="B161" s="94" t="str">
        <f t="shared" si="4"/>
        <v/>
      </c>
      <c r="C161" s="122"/>
      <c r="D161" s="122"/>
      <c r="E161" s="122"/>
      <c r="F161" s="122"/>
      <c r="G161" s="122"/>
      <c r="H161" s="122"/>
    </row>
    <row r="162" spans="1:8" x14ac:dyDescent="0.2">
      <c r="A162" s="93">
        <f t="shared" si="5"/>
        <v>43617</v>
      </c>
      <c r="B162" s="94" t="str">
        <f t="shared" si="4"/>
        <v/>
      </c>
      <c r="C162" s="122"/>
      <c r="D162" s="122"/>
      <c r="E162" s="122"/>
      <c r="F162" s="122"/>
      <c r="G162" s="122"/>
      <c r="H162" s="122"/>
    </row>
    <row r="163" spans="1:8" x14ac:dyDescent="0.2">
      <c r="A163" s="93">
        <f t="shared" si="5"/>
        <v>43618</v>
      </c>
      <c r="B163" s="94" t="str">
        <f t="shared" si="4"/>
        <v/>
      </c>
      <c r="C163" s="122"/>
      <c r="D163" s="122"/>
      <c r="E163" s="122"/>
      <c r="F163" s="122"/>
      <c r="G163" s="122"/>
      <c r="H163" s="122"/>
    </row>
    <row r="164" spans="1:8" x14ac:dyDescent="0.2">
      <c r="A164" s="93">
        <f t="shared" si="5"/>
        <v>43619</v>
      </c>
      <c r="B164" s="94" t="str">
        <f t="shared" si="4"/>
        <v/>
      </c>
      <c r="C164" s="122"/>
      <c r="D164" s="122"/>
      <c r="E164" s="122"/>
      <c r="F164" s="122"/>
      <c r="G164" s="122"/>
      <c r="H164" s="122"/>
    </row>
    <row r="165" spans="1:8" x14ac:dyDescent="0.2">
      <c r="A165" s="93">
        <f t="shared" si="5"/>
        <v>43620</v>
      </c>
      <c r="B165" s="94" t="str">
        <f t="shared" si="4"/>
        <v/>
      </c>
      <c r="C165" s="122"/>
      <c r="D165" s="122"/>
      <c r="E165" s="122"/>
      <c r="F165" s="122"/>
      <c r="G165" s="122"/>
      <c r="H165" s="122"/>
    </row>
    <row r="166" spans="1:8" x14ac:dyDescent="0.2">
      <c r="A166" s="93">
        <f t="shared" si="5"/>
        <v>43621</v>
      </c>
      <c r="B166" s="94" t="str">
        <f t="shared" si="4"/>
        <v>Mittwoch</v>
      </c>
      <c r="C166" s="122"/>
      <c r="D166" s="122"/>
      <c r="E166" s="122"/>
      <c r="F166" s="122"/>
      <c r="G166" s="122"/>
      <c r="H166" s="122"/>
    </row>
    <row r="167" spans="1:8" x14ac:dyDescent="0.2">
      <c r="A167" s="93">
        <f t="shared" si="5"/>
        <v>43622</v>
      </c>
      <c r="B167" s="94" t="str">
        <f t="shared" si="4"/>
        <v/>
      </c>
      <c r="C167" s="122"/>
      <c r="D167" s="122"/>
      <c r="E167" s="122"/>
      <c r="F167" s="122"/>
      <c r="G167" s="122"/>
      <c r="H167" s="122"/>
    </row>
    <row r="168" spans="1:8" x14ac:dyDescent="0.2">
      <c r="A168" s="93">
        <f t="shared" si="5"/>
        <v>43623</v>
      </c>
      <c r="B168" s="94" t="str">
        <f t="shared" si="4"/>
        <v/>
      </c>
      <c r="C168" s="122"/>
      <c r="D168" s="122"/>
      <c r="E168" s="122"/>
      <c r="F168" s="122"/>
      <c r="G168" s="122"/>
      <c r="H168" s="122"/>
    </row>
    <row r="169" spans="1:8" x14ac:dyDescent="0.2">
      <c r="A169" s="93">
        <f t="shared" si="5"/>
        <v>43624</v>
      </c>
      <c r="B169" s="94" t="str">
        <f t="shared" si="4"/>
        <v/>
      </c>
      <c r="C169" s="122"/>
      <c r="D169" s="122"/>
      <c r="E169" s="122"/>
      <c r="F169" s="122"/>
      <c r="G169" s="122"/>
      <c r="H169" s="122"/>
    </row>
    <row r="170" spans="1:8" x14ac:dyDescent="0.2">
      <c r="A170" s="93">
        <f t="shared" si="5"/>
        <v>43625</v>
      </c>
      <c r="B170" s="94" t="str">
        <f t="shared" si="4"/>
        <v/>
      </c>
      <c r="C170" s="122"/>
      <c r="D170" s="122"/>
      <c r="E170" s="122"/>
      <c r="F170" s="122"/>
      <c r="G170" s="122"/>
      <c r="H170" s="122"/>
    </row>
    <row r="171" spans="1:8" x14ac:dyDescent="0.2">
      <c r="A171" s="93">
        <f t="shared" si="5"/>
        <v>43626</v>
      </c>
      <c r="B171" s="94" t="str">
        <f t="shared" si="4"/>
        <v/>
      </c>
      <c r="C171" s="122"/>
      <c r="D171" s="122"/>
      <c r="E171" s="122"/>
      <c r="F171" s="122"/>
      <c r="G171" s="122"/>
      <c r="H171" s="122"/>
    </row>
    <row r="172" spans="1:8" x14ac:dyDescent="0.2">
      <c r="A172" s="93">
        <f t="shared" si="5"/>
        <v>43627</v>
      </c>
      <c r="B172" s="94" t="str">
        <f t="shared" si="4"/>
        <v/>
      </c>
      <c r="C172" s="122"/>
      <c r="D172" s="122"/>
      <c r="E172" s="122"/>
      <c r="F172" s="122"/>
      <c r="G172" s="122"/>
      <c r="H172" s="122"/>
    </row>
    <row r="173" spans="1:8" x14ac:dyDescent="0.2">
      <c r="A173" s="93">
        <f t="shared" si="5"/>
        <v>43628</v>
      </c>
      <c r="B173" s="94" t="str">
        <f t="shared" si="4"/>
        <v>Mittwoch</v>
      </c>
      <c r="C173" s="122"/>
      <c r="D173" s="122"/>
      <c r="E173" s="122"/>
      <c r="F173" s="122"/>
      <c r="G173" s="122"/>
      <c r="H173" s="122"/>
    </row>
    <row r="174" spans="1:8" x14ac:dyDescent="0.2">
      <c r="A174" s="93">
        <f t="shared" si="5"/>
        <v>43629</v>
      </c>
      <c r="B174" s="94" t="str">
        <f t="shared" si="4"/>
        <v/>
      </c>
      <c r="C174" s="122"/>
      <c r="D174" s="122"/>
      <c r="E174" s="122"/>
      <c r="F174" s="122"/>
      <c r="G174" s="122"/>
      <c r="H174" s="122"/>
    </row>
    <row r="175" spans="1:8" x14ac:dyDescent="0.2">
      <c r="A175" s="93">
        <f t="shared" si="5"/>
        <v>43630</v>
      </c>
      <c r="B175" s="94" t="str">
        <f t="shared" si="4"/>
        <v/>
      </c>
      <c r="C175" s="122"/>
      <c r="D175" s="122"/>
      <c r="E175" s="122"/>
      <c r="F175" s="122"/>
      <c r="G175" s="122"/>
      <c r="H175" s="122"/>
    </row>
    <row r="176" spans="1:8" x14ac:dyDescent="0.2">
      <c r="A176" s="93">
        <f t="shared" si="5"/>
        <v>43631</v>
      </c>
      <c r="B176" s="94" t="str">
        <f t="shared" si="4"/>
        <v/>
      </c>
      <c r="C176" s="122"/>
      <c r="D176" s="122"/>
      <c r="E176" s="122"/>
      <c r="F176" s="122"/>
      <c r="G176" s="122"/>
      <c r="H176" s="122"/>
    </row>
    <row r="177" spans="1:8" x14ac:dyDescent="0.2">
      <c r="A177" s="93">
        <f t="shared" si="5"/>
        <v>43632</v>
      </c>
      <c r="B177" s="94" t="str">
        <f t="shared" si="4"/>
        <v/>
      </c>
      <c r="C177" s="122"/>
      <c r="D177" s="122"/>
      <c r="E177" s="122"/>
      <c r="F177" s="122"/>
      <c r="G177" s="122"/>
      <c r="H177" s="122"/>
    </row>
    <row r="178" spans="1:8" x14ac:dyDescent="0.2">
      <c r="A178" s="93">
        <f t="shared" si="5"/>
        <v>43633</v>
      </c>
      <c r="B178" s="94" t="str">
        <f t="shared" si="4"/>
        <v/>
      </c>
      <c r="C178" s="122"/>
      <c r="D178" s="122"/>
      <c r="E178" s="122"/>
      <c r="F178" s="122"/>
      <c r="G178" s="122"/>
      <c r="H178" s="122"/>
    </row>
    <row r="179" spans="1:8" x14ac:dyDescent="0.2">
      <c r="A179" s="93">
        <f t="shared" si="5"/>
        <v>43634</v>
      </c>
      <c r="B179" s="94" t="str">
        <f t="shared" si="4"/>
        <v/>
      </c>
      <c r="C179" s="122"/>
      <c r="D179" s="122"/>
      <c r="E179" s="122"/>
      <c r="F179" s="122"/>
      <c r="G179" s="122"/>
      <c r="H179" s="122"/>
    </row>
    <row r="180" spans="1:8" x14ac:dyDescent="0.2">
      <c r="A180" s="93">
        <f t="shared" si="5"/>
        <v>43635</v>
      </c>
      <c r="B180" s="94" t="str">
        <f t="shared" si="4"/>
        <v>Mittwoch</v>
      </c>
      <c r="C180" s="122"/>
      <c r="D180" s="122"/>
      <c r="E180" s="122"/>
      <c r="F180" s="122"/>
      <c r="G180" s="122"/>
      <c r="H180" s="122"/>
    </row>
    <row r="181" spans="1:8" x14ac:dyDescent="0.2">
      <c r="A181" s="93">
        <f t="shared" si="5"/>
        <v>43636</v>
      </c>
      <c r="B181" s="94" t="str">
        <f t="shared" si="4"/>
        <v/>
      </c>
      <c r="C181" s="122"/>
      <c r="D181" s="122"/>
      <c r="E181" s="122"/>
      <c r="F181" s="122"/>
      <c r="G181" s="122"/>
      <c r="H181" s="122"/>
    </row>
    <row r="182" spans="1:8" x14ac:dyDescent="0.2">
      <c r="A182" s="93">
        <f t="shared" si="5"/>
        <v>43637</v>
      </c>
      <c r="B182" s="94" t="str">
        <f t="shared" si="4"/>
        <v/>
      </c>
      <c r="C182" s="122"/>
      <c r="D182" s="122"/>
      <c r="E182" s="122"/>
      <c r="F182" s="122"/>
      <c r="G182" s="122"/>
      <c r="H182" s="122"/>
    </row>
    <row r="183" spans="1:8" x14ac:dyDescent="0.2">
      <c r="A183" s="93">
        <f t="shared" si="5"/>
        <v>43638</v>
      </c>
      <c r="B183" s="94" t="str">
        <f t="shared" si="4"/>
        <v/>
      </c>
      <c r="C183" s="122"/>
      <c r="D183" s="122"/>
      <c r="E183" s="122"/>
      <c r="F183" s="122"/>
      <c r="G183" s="122"/>
      <c r="H183" s="122"/>
    </row>
    <row r="184" spans="1:8" x14ac:dyDescent="0.2">
      <c r="A184" s="93">
        <f t="shared" si="5"/>
        <v>43639</v>
      </c>
      <c r="B184" s="94" t="str">
        <f t="shared" si="4"/>
        <v/>
      </c>
      <c r="C184" s="122"/>
      <c r="D184" s="122"/>
      <c r="E184" s="122"/>
      <c r="F184" s="122"/>
      <c r="G184" s="122"/>
      <c r="H184" s="122"/>
    </row>
    <row r="185" spans="1:8" x14ac:dyDescent="0.2">
      <c r="A185" s="93">
        <f t="shared" si="5"/>
        <v>43640</v>
      </c>
      <c r="B185" s="94" t="str">
        <f t="shared" si="4"/>
        <v/>
      </c>
      <c r="C185" s="122"/>
      <c r="D185" s="122"/>
      <c r="E185" s="122"/>
      <c r="F185" s="122"/>
      <c r="G185" s="122"/>
      <c r="H185" s="122"/>
    </row>
    <row r="186" spans="1:8" x14ac:dyDescent="0.2">
      <c r="A186" s="93">
        <f t="shared" si="5"/>
        <v>43641</v>
      </c>
      <c r="B186" s="94" t="str">
        <f t="shared" si="4"/>
        <v/>
      </c>
      <c r="C186" s="122"/>
      <c r="D186" s="122"/>
      <c r="E186" s="122"/>
      <c r="F186" s="122"/>
      <c r="G186" s="122"/>
      <c r="H186" s="122"/>
    </row>
    <row r="187" spans="1:8" x14ac:dyDescent="0.2">
      <c r="A187" s="93">
        <f t="shared" si="5"/>
        <v>43642</v>
      </c>
      <c r="B187" s="94" t="str">
        <f t="shared" si="4"/>
        <v>Mittwoch</v>
      </c>
      <c r="C187" s="122"/>
      <c r="D187" s="122"/>
      <c r="E187" s="122"/>
      <c r="F187" s="122"/>
      <c r="G187" s="122"/>
      <c r="H187" s="122"/>
    </row>
    <row r="188" spans="1:8" x14ac:dyDescent="0.2">
      <c r="A188" s="93">
        <f t="shared" si="5"/>
        <v>43643</v>
      </c>
      <c r="B188" s="94" t="str">
        <f t="shared" si="4"/>
        <v/>
      </c>
      <c r="C188" s="122"/>
      <c r="D188" s="122"/>
      <c r="E188" s="122"/>
      <c r="F188" s="122"/>
      <c r="G188" s="122"/>
      <c r="H188" s="122"/>
    </row>
    <row r="189" spans="1:8" x14ac:dyDescent="0.2">
      <c r="A189" s="93">
        <f t="shared" si="5"/>
        <v>43644</v>
      </c>
      <c r="B189" s="94" t="str">
        <f t="shared" si="4"/>
        <v/>
      </c>
      <c r="C189" s="122"/>
      <c r="D189" s="122"/>
      <c r="E189" s="122"/>
      <c r="F189" s="122"/>
      <c r="G189" s="122"/>
      <c r="H189" s="122"/>
    </row>
    <row r="190" spans="1:8" x14ac:dyDescent="0.2">
      <c r="A190" s="93">
        <f t="shared" si="5"/>
        <v>43645</v>
      </c>
      <c r="B190" s="94" t="str">
        <f t="shared" si="4"/>
        <v/>
      </c>
      <c r="C190" s="122"/>
      <c r="D190" s="122"/>
      <c r="E190" s="122"/>
      <c r="F190" s="122"/>
      <c r="G190" s="122"/>
      <c r="H190" s="122"/>
    </row>
    <row r="191" spans="1:8" x14ac:dyDescent="0.2">
      <c r="A191" s="93">
        <f t="shared" si="5"/>
        <v>43646</v>
      </c>
      <c r="B191" s="94" t="str">
        <f t="shared" si="4"/>
        <v/>
      </c>
      <c r="C191" s="122"/>
      <c r="D191" s="122"/>
      <c r="E191" s="122"/>
      <c r="F191" s="122"/>
      <c r="G191" s="122"/>
      <c r="H191" s="122"/>
    </row>
    <row r="192" spans="1:8" x14ac:dyDescent="0.2">
      <c r="A192" s="93">
        <f t="shared" si="5"/>
        <v>43647</v>
      </c>
      <c r="B192" s="94" t="str">
        <f t="shared" si="4"/>
        <v/>
      </c>
      <c r="C192" s="122"/>
      <c r="D192" s="122"/>
      <c r="E192" s="122"/>
      <c r="F192" s="122"/>
      <c r="G192" s="122"/>
      <c r="H192" s="122"/>
    </row>
    <row r="193" spans="1:8" x14ac:dyDescent="0.2">
      <c r="A193" s="93">
        <f t="shared" si="5"/>
        <v>43648</v>
      </c>
      <c r="B193" s="94" t="str">
        <f t="shared" si="4"/>
        <v/>
      </c>
      <c r="C193" s="122"/>
      <c r="D193" s="122"/>
      <c r="E193" s="122"/>
      <c r="F193" s="122"/>
      <c r="G193" s="122"/>
      <c r="H193" s="122"/>
    </row>
    <row r="194" spans="1:8" x14ac:dyDescent="0.2">
      <c r="A194" s="93">
        <f t="shared" si="5"/>
        <v>43649</v>
      </c>
      <c r="B194" s="94" t="str">
        <f t="shared" si="4"/>
        <v>Mittwoch</v>
      </c>
      <c r="C194" s="122"/>
      <c r="D194" s="122"/>
      <c r="E194" s="122"/>
      <c r="F194" s="122"/>
      <c r="G194" s="122"/>
      <c r="H194" s="122"/>
    </row>
    <row r="195" spans="1:8" x14ac:dyDescent="0.2">
      <c r="A195" s="93">
        <f t="shared" si="5"/>
        <v>43650</v>
      </c>
      <c r="B195" s="94" t="str">
        <f t="shared" si="4"/>
        <v/>
      </c>
      <c r="C195" s="122"/>
      <c r="D195" s="122"/>
      <c r="E195" s="122"/>
      <c r="F195" s="122"/>
      <c r="G195" s="122"/>
      <c r="H195" s="122"/>
    </row>
    <row r="196" spans="1:8" x14ac:dyDescent="0.2">
      <c r="A196" s="93">
        <f t="shared" si="5"/>
        <v>43651</v>
      </c>
      <c r="B196" s="94" t="str">
        <f t="shared" si="4"/>
        <v/>
      </c>
      <c r="C196" s="122"/>
      <c r="D196" s="122"/>
      <c r="E196" s="122"/>
      <c r="F196" s="122"/>
      <c r="G196" s="122"/>
      <c r="H196" s="122"/>
    </row>
    <row r="197" spans="1:8" x14ac:dyDescent="0.2">
      <c r="A197" s="93">
        <f t="shared" si="5"/>
        <v>43652</v>
      </c>
      <c r="B197" s="94" t="str">
        <f t="shared" si="4"/>
        <v/>
      </c>
      <c r="C197" s="122"/>
      <c r="D197" s="122"/>
      <c r="E197" s="122"/>
      <c r="F197" s="122"/>
      <c r="G197" s="122"/>
      <c r="H197" s="122"/>
    </row>
    <row r="198" spans="1:8" x14ac:dyDescent="0.2">
      <c r="A198" s="93">
        <f t="shared" si="5"/>
        <v>43653</v>
      </c>
      <c r="B198" s="94" t="str">
        <f t="shared" si="4"/>
        <v/>
      </c>
      <c r="C198" s="122"/>
      <c r="D198" s="122"/>
      <c r="E198" s="122"/>
      <c r="F198" s="122"/>
      <c r="G198" s="122"/>
      <c r="H198" s="122"/>
    </row>
    <row r="199" spans="1:8" x14ac:dyDescent="0.2">
      <c r="A199" s="93">
        <f t="shared" si="5"/>
        <v>43654</v>
      </c>
      <c r="B199" s="94" t="str">
        <f t="shared" si="4"/>
        <v/>
      </c>
      <c r="C199" s="122"/>
      <c r="D199" s="122"/>
      <c r="E199" s="122"/>
      <c r="F199" s="122"/>
      <c r="G199" s="122"/>
      <c r="H199" s="122"/>
    </row>
    <row r="200" spans="1:8" x14ac:dyDescent="0.2">
      <c r="A200" s="93">
        <f t="shared" si="5"/>
        <v>43655</v>
      </c>
      <c r="B200" s="94" t="str">
        <f t="shared" si="4"/>
        <v/>
      </c>
      <c r="C200" s="122"/>
      <c r="D200" s="122"/>
      <c r="E200" s="122"/>
      <c r="F200" s="122"/>
      <c r="G200" s="122"/>
      <c r="H200" s="122"/>
    </row>
    <row r="201" spans="1:8" x14ac:dyDescent="0.2">
      <c r="A201" s="93">
        <f t="shared" si="5"/>
        <v>43656</v>
      </c>
      <c r="B201" s="94" t="str">
        <f t="shared" si="4"/>
        <v>Mittwoch</v>
      </c>
      <c r="C201" s="122"/>
      <c r="D201" s="122"/>
      <c r="E201" s="122"/>
      <c r="F201" s="122"/>
      <c r="G201" s="122"/>
      <c r="H201" s="122"/>
    </row>
    <row r="202" spans="1:8" x14ac:dyDescent="0.2">
      <c r="A202" s="93">
        <f t="shared" si="5"/>
        <v>43657</v>
      </c>
      <c r="B202" s="94" t="str">
        <f t="shared" si="4"/>
        <v/>
      </c>
      <c r="C202" s="122"/>
      <c r="D202" s="122"/>
      <c r="E202" s="122"/>
      <c r="F202" s="122"/>
      <c r="G202" s="122"/>
      <c r="H202" s="122"/>
    </row>
    <row r="203" spans="1:8" x14ac:dyDescent="0.2">
      <c r="A203" s="93">
        <f t="shared" si="5"/>
        <v>43658</v>
      </c>
      <c r="B203" s="94" t="str">
        <f t="shared" si="4"/>
        <v/>
      </c>
      <c r="C203" s="122"/>
      <c r="D203" s="122"/>
      <c r="E203" s="122"/>
      <c r="F203" s="122"/>
      <c r="G203" s="122"/>
      <c r="H203" s="122"/>
    </row>
    <row r="204" spans="1:8" x14ac:dyDescent="0.2">
      <c r="A204" s="93">
        <f t="shared" si="5"/>
        <v>43659</v>
      </c>
      <c r="B204" s="94" t="str">
        <f t="shared" ref="B204:B267" si="6">IF(A204="","",IF(WEEKDAY(A204)=4,"Mittwoch",IF(MONTH(A204)&amp;DAY(A204)="1015","Test","")))</f>
        <v/>
      </c>
      <c r="C204" s="122"/>
      <c r="D204" s="122"/>
      <c r="E204" s="122"/>
      <c r="F204" s="122"/>
      <c r="G204" s="122"/>
      <c r="H204" s="122"/>
    </row>
    <row r="205" spans="1:8" x14ac:dyDescent="0.2">
      <c r="A205" s="93">
        <f t="shared" ref="A205:A268" si="7">A204+1</f>
        <v>43660</v>
      </c>
      <c r="B205" s="94" t="str">
        <f t="shared" si="6"/>
        <v/>
      </c>
      <c r="C205" s="122"/>
      <c r="D205" s="122"/>
      <c r="E205" s="122"/>
      <c r="F205" s="122"/>
      <c r="G205" s="122"/>
      <c r="H205" s="122"/>
    </row>
    <row r="206" spans="1:8" x14ac:dyDescent="0.2">
      <c r="A206" s="93">
        <f t="shared" si="7"/>
        <v>43661</v>
      </c>
      <c r="B206" s="94" t="str">
        <f t="shared" si="6"/>
        <v/>
      </c>
      <c r="C206" s="122"/>
      <c r="D206" s="122"/>
      <c r="E206" s="122"/>
      <c r="F206" s="122"/>
      <c r="G206" s="122"/>
      <c r="H206" s="122"/>
    </row>
    <row r="207" spans="1:8" x14ac:dyDescent="0.2">
      <c r="A207" s="93">
        <f t="shared" si="7"/>
        <v>43662</v>
      </c>
      <c r="B207" s="94" t="str">
        <f t="shared" si="6"/>
        <v/>
      </c>
      <c r="C207" s="122"/>
      <c r="D207" s="122"/>
      <c r="E207" s="122"/>
      <c r="F207" s="122"/>
      <c r="G207" s="122"/>
      <c r="H207" s="122"/>
    </row>
    <row r="208" spans="1:8" x14ac:dyDescent="0.2">
      <c r="A208" s="93">
        <f t="shared" si="7"/>
        <v>43663</v>
      </c>
      <c r="B208" s="94" t="str">
        <f t="shared" si="6"/>
        <v>Mittwoch</v>
      </c>
      <c r="C208" s="122"/>
      <c r="D208" s="122"/>
      <c r="E208" s="122"/>
      <c r="F208" s="122"/>
      <c r="G208" s="122"/>
      <c r="H208" s="122"/>
    </row>
    <row r="209" spans="1:8" x14ac:dyDescent="0.2">
      <c r="A209" s="93">
        <f t="shared" si="7"/>
        <v>43664</v>
      </c>
      <c r="B209" s="94" t="str">
        <f t="shared" si="6"/>
        <v/>
      </c>
      <c r="C209" s="122"/>
      <c r="D209" s="122"/>
      <c r="E209" s="122"/>
      <c r="F209" s="122"/>
      <c r="G209" s="122"/>
      <c r="H209" s="122"/>
    </row>
    <row r="210" spans="1:8" x14ac:dyDescent="0.2">
      <c r="A210" s="93">
        <f t="shared" si="7"/>
        <v>43665</v>
      </c>
      <c r="B210" s="94" t="str">
        <f t="shared" si="6"/>
        <v/>
      </c>
      <c r="C210" s="122"/>
      <c r="D210" s="122"/>
      <c r="E210" s="122"/>
      <c r="F210" s="122"/>
      <c r="G210" s="122"/>
      <c r="H210" s="122"/>
    </row>
    <row r="211" spans="1:8" x14ac:dyDescent="0.2">
      <c r="A211" s="93">
        <f t="shared" si="7"/>
        <v>43666</v>
      </c>
      <c r="B211" s="94" t="str">
        <f t="shared" si="6"/>
        <v/>
      </c>
      <c r="C211" s="122"/>
      <c r="D211" s="122"/>
      <c r="E211" s="122"/>
      <c r="F211" s="122"/>
      <c r="G211" s="122"/>
      <c r="H211" s="122"/>
    </row>
    <row r="212" spans="1:8" x14ac:dyDescent="0.2">
      <c r="A212" s="93">
        <f t="shared" si="7"/>
        <v>43667</v>
      </c>
      <c r="B212" s="94" t="str">
        <f t="shared" si="6"/>
        <v/>
      </c>
      <c r="C212" s="122"/>
      <c r="D212" s="122"/>
      <c r="E212" s="122"/>
      <c r="F212" s="122"/>
      <c r="G212" s="122"/>
      <c r="H212" s="122"/>
    </row>
    <row r="213" spans="1:8" x14ac:dyDescent="0.2">
      <c r="A213" s="93">
        <f t="shared" si="7"/>
        <v>43668</v>
      </c>
      <c r="B213" s="94" t="str">
        <f t="shared" si="6"/>
        <v/>
      </c>
      <c r="C213" s="122"/>
      <c r="D213" s="122"/>
      <c r="E213" s="122"/>
      <c r="F213" s="122"/>
      <c r="G213" s="122"/>
      <c r="H213" s="122"/>
    </row>
    <row r="214" spans="1:8" x14ac:dyDescent="0.2">
      <c r="A214" s="93">
        <f t="shared" si="7"/>
        <v>43669</v>
      </c>
      <c r="B214" s="94" t="str">
        <f t="shared" si="6"/>
        <v/>
      </c>
      <c r="C214" s="122"/>
      <c r="D214" s="122"/>
      <c r="E214" s="122"/>
      <c r="F214" s="122"/>
      <c r="G214" s="122"/>
      <c r="H214" s="122"/>
    </row>
    <row r="215" spans="1:8" x14ac:dyDescent="0.2">
      <c r="A215" s="93">
        <f t="shared" si="7"/>
        <v>43670</v>
      </c>
      <c r="B215" s="94" t="str">
        <f t="shared" si="6"/>
        <v>Mittwoch</v>
      </c>
      <c r="C215" s="122"/>
      <c r="D215" s="122"/>
      <c r="E215" s="122"/>
      <c r="F215" s="122"/>
      <c r="G215" s="122"/>
      <c r="H215" s="122"/>
    </row>
    <row r="216" spans="1:8" x14ac:dyDescent="0.2">
      <c r="A216" s="93">
        <f t="shared" si="7"/>
        <v>43671</v>
      </c>
      <c r="B216" s="94" t="str">
        <f t="shared" si="6"/>
        <v/>
      </c>
      <c r="C216" s="122"/>
      <c r="D216" s="122"/>
      <c r="E216" s="122"/>
      <c r="F216" s="122"/>
      <c r="G216" s="122"/>
      <c r="H216" s="122"/>
    </row>
    <row r="217" spans="1:8" x14ac:dyDescent="0.2">
      <c r="A217" s="93">
        <f t="shared" si="7"/>
        <v>43672</v>
      </c>
      <c r="B217" s="94" t="str">
        <f t="shared" si="6"/>
        <v/>
      </c>
      <c r="C217" s="122"/>
      <c r="D217" s="122"/>
      <c r="E217" s="122"/>
      <c r="F217" s="122"/>
      <c r="G217" s="122"/>
      <c r="H217" s="122"/>
    </row>
    <row r="218" spans="1:8" x14ac:dyDescent="0.2">
      <c r="A218" s="93">
        <f t="shared" si="7"/>
        <v>43673</v>
      </c>
      <c r="B218" s="94" t="str">
        <f t="shared" si="6"/>
        <v/>
      </c>
      <c r="C218" s="122"/>
      <c r="D218" s="122"/>
      <c r="E218" s="122"/>
      <c r="F218" s="122"/>
      <c r="G218" s="122"/>
      <c r="H218" s="122"/>
    </row>
    <row r="219" spans="1:8" x14ac:dyDescent="0.2">
      <c r="A219" s="93">
        <f t="shared" si="7"/>
        <v>43674</v>
      </c>
      <c r="B219" s="94" t="str">
        <f t="shared" si="6"/>
        <v/>
      </c>
      <c r="C219" s="122"/>
      <c r="D219" s="122"/>
      <c r="E219" s="122"/>
      <c r="F219" s="122"/>
      <c r="G219" s="122"/>
      <c r="H219" s="122"/>
    </row>
    <row r="220" spans="1:8" x14ac:dyDescent="0.2">
      <c r="A220" s="93">
        <f t="shared" si="7"/>
        <v>43675</v>
      </c>
      <c r="B220" s="94" t="str">
        <f t="shared" si="6"/>
        <v/>
      </c>
      <c r="C220" s="122"/>
      <c r="D220" s="122"/>
      <c r="E220" s="122"/>
      <c r="F220" s="122"/>
      <c r="G220" s="122"/>
      <c r="H220" s="122"/>
    </row>
    <row r="221" spans="1:8" x14ac:dyDescent="0.2">
      <c r="A221" s="93">
        <f t="shared" si="7"/>
        <v>43676</v>
      </c>
      <c r="B221" s="94" t="str">
        <f t="shared" si="6"/>
        <v/>
      </c>
      <c r="C221" s="122"/>
      <c r="D221" s="122"/>
      <c r="E221" s="122"/>
      <c r="F221" s="122"/>
      <c r="G221" s="122"/>
      <c r="H221" s="122"/>
    </row>
    <row r="222" spans="1:8" x14ac:dyDescent="0.2">
      <c r="A222" s="93">
        <f t="shared" si="7"/>
        <v>43677</v>
      </c>
      <c r="B222" s="94" t="str">
        <f t="shared" si="6"/>
        <v>Mittwoch</v>
      </c>
      <c r="C222" s="122"/>
      <c r="D222" s="122"/>
      <c r="E222" s="122"/>
      <c r="F222" s="122"/>
      <c r="G222" s="122"/>
      <c r="H222" s="122"/>
    </row>
    <row r="223" spans="1:8" x14ac:dyDescent="0.2">
      <c r="A223" s="93">
        <f t="shared" si="7"/>
        <v>43678</v>
      </c>
      <c r="B223" s="94" t="str">
        <f t="shared" si="6"/>
        <v/>
      </c>
      <c r="C223" s="122"/>
      <c r="D223" s="122"/>
      <c r="E223" s="122"/>
      <c r="F223" s="122"/>
      <c r="G223" s="122"/>
      <c r="H223" s="122"/>
    </row>
    <row r="224" spans="1:8" x14ac:dyDescent="0.2">
      <c r="A224" s="93">
        <f t="shared" si="7"/>
        <v>43679</v>
      </c>
      <c r="B224" s="94" t="str">
        <f t="shared" si="6"/>
        <v/>
      </c>
      <c r="C224" s="122"/>
      <c r="D224" s="122"/>
      <c r="E224" s="122"/>
      <c r="F224" s="122"/>
      <c r="G224" s="122"/>
      <c r="H224" s="122"/>
    </row>
    <row r="225" spans="1:8" x14ac:dyDescent="0.2">
      <c r="A225" s="93">
        <f t="shared" si="7"/>
        <v>43680</v>
      </c>
      <c r="B225" s="94" t="str">
        <f t="shared" si="6"/>
        <v/>
      </c>
      <c r="C225" s="122"/>
      <c r="D225" s="122"/>
      <c r="E225" s="122"/>
      <c r="F225" s="122"/>
      <c r="G225" s="122"/>
      <c r="H225" s="122"/>
    </row>
    <row r="226" spans="1:8" x14ac:dyDescent="0.2">
      <c r="A226" s="93">
        <f t="shared" si="7"/>
        <v>43681</v>
      </c>
      <c r="B226" s="94" t="str">
        <f t="shared" si="6"/>
        <v/>
      </c>
      <c r="C226" s="122"/>
      <c r="D226" s="122"/>
      <c r="E226" s="122"/>
      <c r="F226" s="122"/>
      <c r="G226" s="122"/>
      <c r="H226" s="122"/>
    </row>
    <row r="227" spans="1:8" x14ac:dyDescent="0.2">
      <c r="A227" s="93">
        <f t="shared" si="7"/>
        <v>43682</v>
      </c>
      <c r="B227" s="94" t="str">
        <f t="shared" si="6"/>
        <v/>
      </c>
      <c r="C227" s="122"/>
      <c r="D227" s="122"/>
      <c r="E227" s="122"/>
      <c r="F227" s="122"/>
      <c r="G227" s="122"/>
      <c r="H227" s="122"/>
    </row>
    <row r="228" spans="1:8" x14ac:dyDescent="0.2">
      <c r="A228" s="93">
        <f t="shared" si="7"/>
        <v>43683</v>
      </c>
      <c r="B228" s="94" t="str">
        <f t="shared" si="6"/>
        <v/>
      </c>
      <c r="C228" s="122"/>
      <c r="D228" s="122"/>
      <c r="E228" s="122"/>
      <c r="F228" s="122"/>
      <c r="G228" s="122"/>
      <c r="H228" s="122"/>
    </row>
    <row r="229" spans="1:8" x14ac:dyDescent="0.2">
      <c r="A229" s="93">
        <f t="shared" si="7"/>
        <v>43684</v>
      </c>
      <c r="B229" s="94" t="str">
        <f t="shared" si="6"/>
        <v>Mittwoch</v>
      </c>
      <c r="C229" s="122"/>
      <c r="D229" s="122"/>
      <c r="E229" s="122"/>
      <c r="F229" s="122"/>
      <c r="G229" s="122"/>
      <c r="H229" s="122"/>
    </row>
    <row r="230" spans="1:8" x14ac:dyDescent="0.2">
      <c r="A230" s="93">
        <f t="shared" si="7"/>
        <v>43685</v>
      </c>
      <c r="B230" s="94" t="str">
        <f t="shared" si="6"/>
        <v/>
      </c>
      <c r="C230" s="122"/>
      <c r="D230" s="122"/>
      <c r="E230" s="122"/>
      <c r="F230" s="122"/>
      <c r="G230" s="122"/>
      <c r="H230" s="122"/>
    </row>
    <row r="231" spans="1:8" x14ac:dyDescent="0.2">
      <c r="A231" s="93">
        <f t="shared" si="7"/>
        <v>43686</v>
      </c>
      <c r="B231" s="94" t="str">
        <f t="shared" si="6"/>
        <v/>
      </c>
      <c r="C231" s="122"/>
      <c r="D231" s="122"/>
      <c r="E231" s="122"/>
      <c r="F231" s="122"/>
      <c r="G231" s="122"/>
      <c r="H231" s="122"/>
    </row>
    <row r="232" spans="1:8" x14ac:dyDescent="0.2">
      <c r="A232" s="93">
        <f t="shared" si="7"/>
        <v>43687</v>
      </c>
      <c r="B232" s="94" t="str">
        <f t="shared" si="6"/>
        <v/>
      </c>
      <c r="C232" s="122"/>
      <c r="D232" s="122"/>
      <c r="E232" s="122"/>
      <c r="F232" s="122"/>
      <c r="G232" s="122"/>
      <c r="H232" s="122"/>
    </row>
    <row r="233" spans="1:8" x14ac:dyDescent="0.2">
      <c r="A233" s="93">
        <f t="shared" si="7"/>
        <v>43688</v>
      </c>
      <c r="B233" s="94" t="str">
        <f t="shared" si="6"/>
        <v/>
      </c>
      <c r="C233" s="122"/>
      <c r="D233" s="122"/>
      <c r="E233" s="122"/>
      <c r="F233" s="122"/>
      <c r="G233" s="122"/>
      <c r="H233" s="122"/>
    </row>
    <row r="234" spans="1:8" x14ac:dyDescent="0.2">
      <c r="A234" s="93">
        <f t="shared" si="7"/>
        <v>43689</v>
      </c>
      <c r="B234" s="94" t="str">
        <f t="shared" si="6"/>
        <v/>
      </c>
      <c r="C234" s="122"/>
      <c r="D234" s="122"/>
      <c r="E234" s="122"/>
      <c r="F234" s="122"/>
      <c r="G234" s="122"/>
      <c r="H234" s="122"/>
    </row>
    <row r="235" spans="1:8" x14ac:dyDescent="0.2">
      <c r="A235" s="93">
        <f t="shared" si="7"/>
        <v>43690</v>
      </c>
      <c r="B235" s="94" t="str">
        <f t="shared" si="6"/>
        <v/>
      </c>
      <c r="C235" s="122"/>
      <c r="D235" s="122"/>
      <c r="E235" s="122"/>
      <c r="F235" s="122"/>
      <c r="G235" s="122"/>
      <c r="H235" s="122"/>
    </row>
    <row r="236" spans="1:8" x14ac:dyDescent="0.2">
      <c r="A236" s="93">
        <f t="shared" si="7"/>
        <v>43691</v>
      </c>
      <c r="B236" s="94" t="str">
        <f t="shared" si="6"/>
        <v>Mittwoch</v>
      </c>
      <c r="C236" s="122"/>
      <c r="D236" s="122"/>
      <c r="E236" s="122"/>
      <c r="F236" s="122"/>
      <c r="G236" s="122"/>
      <c r="H236" s="122"/>
    </row>
    <row r="237" spans="1:8" x14ac:dyDescent="0.2">
      <c r="A237" s="93">
        <f t="shared" si="7"/>
        <v>43692</v>
      </c>
      <c r="B237" s="94" t="str">
        <f t="shared" si="6"/>
        <v/>
      </c>
      <c r="C237" s="122"/>
      <c r="D237" s="122"/>
      <c r="E237" s="122"/>
      <c r="F237" s="122"/>
      <c r="G237" s="122"/>
      <c r="H237" s="122"/>
    </row>
    <row r="238" spans="1:8" x14ac:dyDescent="0.2">
      <c r="A238" s="93">
        <f t="shared" si="7"/>
        <v>43693</v>
      </c>
      <c r="B238" s="94" t="str">
        <f t="shared" si="6"/>
        <v/>
      </c>
      <c r="C238" s="122"/>
      <c r="D238" s="122"/>
      <c r="E238" s="122"/>
      <c r="F238" s="122"/>
      <c r="G238" s="122"/>
      <c r="H238" s="122"/>
    </row>
    <row r="239" spans="1:8" x14ac:dyDescent="0.2">
      <c r="A239" s="93">
        <f t="shared" si="7"/>
        <v>43694</v>
      </c>
      <c r="B239" s="94" t="str">
        <f t="shared" si="6"/>
        <v/>
      </c>
      <c r="C239" s="122"/>
      <c r="D239" s="122"/>
      <c r="E239" s="122"/>
      <c r="F239" s="122"/>
      <c r="G239" s="122"/>
      <c r="H239" s="122"/>
    </row>
    <row r="240" spans="1:8" x14ac:dyDescent="0.2">
      <c r="A240" s="93">
        <f t="shared" si="7"/>
        <v>43695</v>
      </c>
      <c r="B240" s="94" t="str">
        <f t="shared" si="6"/>
        <v/>
      </c>
      <c r="C240" s="122"/>
      <c r="D240" s="122"/>
      <c r="E240" s="122"/>
      <c r="F240" s="122"/>
      <c r="G240" s="122"/>
      <c r="H240" s="122"/>
    </row>
    <row r="241" spans="1:8" x14ac:dyDescent="0.2">
      <c r="A241" s="93">
        <f t="shared" si="7"/>
        <v>43696</v>
      </c>
      <c r="B241" s="94" t="str">
        <f t="shared" si="6"/>
        <v/>
      </c>
      <c r="C241" s="122"/>
      <c r="D241" s="122"/>
      <c r="E241" s="122"/>
      <c r="F241" s="122"/>
      <c r="G241" s="122"/>
      <c r="H241" s="122"/>
    </row>
    <row r="242" spans="1:8" x14ac:dyDescent="0.2">
      <c r="A242" s="93">
        <f t="shared" si="7"/>
        <v>43697</v>
      </c>
      <c r="B242" s="94" t="str">
        <f t="shared" si="6"/>
        <v/>
      </c>
      <c r="C242" s="122"/>
      <c r="D242" s="122"/>
      <c r="E242" s="122"/>
      <c r="F242" s="122"/>
      <c r="G242" s="122"/>
      <c r="H242" s="122"/>
    </row>
    <row r="243" spans="1:8" x14ac:dyDescent="0.2">
      <c r="A243" s="93">
        <f t="shared" si="7"/>
        <v>43698</v>
      </c>
      <c r="B243" s="94" t="str">
        <f t="shared" si="6"/>
        <v>Mittwoch</v>
      </c>
      <c r="C243" s="122"/>
      <c r="D243" s="122"/>
      <c r="E243" s="122"/>
      <c r="F243" s="122"/>
      <c r="G243" s="122"/>
      <c r="H243" s="122"/>
    </row>
    <row r="244" spans="1:8" x14ac:dyDescent="0.2">
      <c r="A244" s="93">
        <f t="shared" si="7"/>
        <v>43699</v>
      </c>
      <c r="B244" s="94" t="str">
        <f t="shared" si="6"/>
        <v/>
      </c>
      <c r="C244" s="122"/>
      <c r="D244" s="122"/>
      <c r="E244" s="122"/>
      <c r="F244" s="122"/>
      <c r="G244" s="122"/>
      <c r="H244" s="122"/>
    </row>
    <row r="245" spans="1:8" x14ac:dyDescent="0.2">
      <c r="A245" s="93">
        <f t="shared" si="7"/>
        <v>43700</v>
      </c>
      <c r="B245" s="94" t="str">
        <f t="shared" si="6"/>
        <v/>
      </c>
      <c r="C245" s="122"/>
      <c r="D245" s="122"/>
      <c r="E245" s="122"/>
      <c r="F245" s="122"/>
      <c r="G245" s="122"/>
      <c r="H245" s="122"/>
    </row>
    <row r="246" spans="1:8" x14ac:dyDescent="0.2">
      <c r="A246" s="93">
        <f t="shared" si="7"/>
        <v>43701</v>
      </c>
      <c r="B246" s="94" t="str">
        <f t="shared" si="6"/>
        <v/>
      </c>
      <c r="C246" s="122"/>
      <c r="D246" s="122"/>
      <c r="E246" s="122"/>
      <c r="F246" s="122"/>
      <c r="G246" s="122"/>
      <c r="H246" s="122"/>
    </row>
    <row r="247" spans="1:8" x14ac:dyDescent="0.2">
      <c r="A247" s="93">
        <f t="shared" si="7"/>
        <v>43702</v>
      </c>
      <c r="B247" s="94" t="str">
        <f t="shared" si="6"/>
        <v/>
      </c>
      <c r="C247" s="122"/>
      <c r="D247" s="122"/>
      <c r="E247" s="122"/>
      <c r="F247" s="122"/>
      <c r="G247" s="122"/>
      <c r="H247" s="122"/>
    </row>
    <row r="248" spans="1:8" x14ac:dyDescent="0.2">
      <c r="A248" s="93">
        <f t="shared" si="7"/>
        <v>43703</v>
      </c>
      <c r="B248" s="94" t="str">
        <f t="shared" si="6"/>
        <v/>
      </c>
      <c r="C248" s="122"/>
      <c r="D248" s="122"/>
      <c r="E248" s="122"/>
      <c r="F248" s="122"/>
      <c r="G248" s="122"/>
      <c r="H248" s="122"/>
    </row>
    <row r="249" spans="1:8" x14ac:dyDescent="0.2">
      <c r="A249" s="93">
        <f t="shared" si="7"/>
        <v>43704</v>
      </c>
      <c r="B249" s="94" t="str">
        <f t="shared" si="6"/>
        <v/>
      </c>
      <c r="C249" s="122"/>
      <c r="D249" s="122"/>
      <c r="E249" s="122"/>
      <c r="F249" s="122"/>
      <c r="G249" s="122"/>
      <c r="H249" s="122"/>
    </row>
    <row r="250" spans="1:8" x14ac:dyDescent="0.2">
      <c r="A250" s="93">
        <f t="shared" si="7"/>
        <v>43705</v>
      </c>
      <c r="B250" s="94" t="str">
        <f t="shared" si="6"/>
        <v>Mittwoch</v>
      </c>
      <c r="C250" s="122"/>
      <c r="D250" s="122"/>
      <c r="E250" s="122"/>
      <c r="F250" s="122"/>
      <c r="G250" s="122"/>
      <c r="H250" s="122"/>
    </row>
    <row r="251" spans="1:8" x14ac:dyDescent="0.2">
      <c r="A251" s="93">
        <f t="shared" si="7"/>
        <v>43706</v>
      </c>
      <c r="B251" s="94" t="str">
        <f t="shared" si="6"/>
        <v/>
      </c>
      <c r="C251" s="122"/>
      <c r="D251" s="122"/>
      <c r="E251" s="122"/>
      <c r="F251" s="122"/>
      <c r="G251" s="122"/>
      <c r="H251" s="122"/>
    </row>
    <row r="252" spans="1:8" x14ac:dyDescent="0.2">
      <c r="A252" s="93">
        <f t="shared" si="7"/>
        <v>43707</v>
      </c>
      <c r="B252" s="94" t="str">
        <f t="shared" si="6"/>
        <v/>
      </c>
      <c r="C252" s="122"/>
      <c r="D252" s="122"/>
      <c r="E252" s="122"/>
      <c r="F252" s="122"/>
      <c r="G252" s="122"/>
      <c r="H252" s="122"/>
    </row>
    <row r="253" spans="1:8" x14ac:dyDescent="0.2">
      <c r="A253" s="93">
        <f t="shared" si="7"/>
        <v>43708</v>
      </c>
      <c r="B253" s="94" t="str">
        <f t="shared" si="6"/>
        <v/>
      </c>
      <c r="C253" s="122"/>
      <c r="D253" s="122"/>
      <c r="E253" s="122"/>
      <c r="F253" s="122"/>
      <c r="G253" s="122"/>
      <c r="H253" s="122"/>
    </row>
    <row r="254" spans="1:8" x14ac:dyDescent="0.2">
      <c r="A254" s="93">
        <f t="shared" si="7"/>
        <v>43709</v>
      </c>
      <c r="B254" s="94" t="str">
        <f t="shared" si="6"/>
        <v/>
      </c>
      <c r="C254" s="122"/>
      <c r="D254" s="122"/>
      <c r="E254" s="122"/>
      <c r="F254" s="122"/>
      <c r="G254" s="122"/>
      <c r="H254" s="122"/>
    </row>
    <row r="255" spans="1:8" x14ac:dyDescent="0.2">
      <c r="A255" s="93">
        <f t="shared" si="7"/>
        <v>43710</v>
      </c>
      <c r="B255" s="94" t="str">
        <f t="shared" si="6"/>
        <v/>
      </c>
      <c r="C255" s="122"/>
      <c r="D255" s="122"/>
      <c r="E255" s="122"/>
      <c r="F255" s="122"/>
      <c r="G255" s="122"/>
      <c r="H255" s="122"/>
    </row>
    <row r="256" spans="1:8" x14ac:dyDescent="0.2">
      <c r="A256" s="93">
        <f t="shared" si="7"/>
        <v>43711</v>
      </c>
      <c r="B256" s="94" t="str">
        <f t="shared" si="6"/>
        <v/>
      </c>
      <c r="C256" s="122"/>
      <c r="D256" s="122"/>
      <c r="E256" s="122"/>
      <c r="F256" s="122"/>
      <c r="G256" s="122"/>
      <c r="H256" s="122"/>
    </row>
    <row r="257" spans="1:8" x14ac:dyDescent="0.2">
      <c r="A257" s="93">
        <f t="shared" si="7"/>
        <v>43712</v>
      </c>
      <c r="B257" s="94" t="str">
        <f t="shared" si="6"/>
        <v>Mittwoch</v>
      </c>
      <c r="C257" s="122"/>
      <c r="D257" s="122"/>
      <c r="E257" s="122"/>
      <c r="F257" s="122"/>
      <c r="G257" s="122"/>
      <c r="H257" s="122"/>
    </row>
    <row r="258" spans="1:8" x14ac:dyDescent="0.2">
      <c r="A258" s="93">
        <f t="shared" si="7"/>
        <v>43713</v>
      </c>
      <c r="B258" s="94" t="str">
        <f t="shared" si="6"/>
        <v/>
      </c>
      <c r="C258" s="122"/>
      <c r="D258" s="122"/>
      <c r="E258" s="122"/>
      <c r="F258" s="122"/>
      <c r="G258" s="122"/>
      <c r="H258" s="122"/>
    </row>
    <row r="259" spans="1:8" x14ac:dyDescent="0.2">
      <c r="A259" s="93">
        <f t="shared" si="7"/>
        <v>43714</v>
      </c>
      <c r="B259" s="94" t="str">
        <f t="shared" si="6"/>
        <v/>
      </c>
      <c r="C259" s="122"/>
      <c r="D259" s="122"/>
      <c r="E259" s="122"/>
      <c r="F259" s="122"/>
      <c r="G259" s="122"/>
      <c r="H259" s="122"/>
    </row>
    <row r="260" spans="1:8" x14ac:dyDescent="0.2">
      <c r="A260" s="93">
        <f t="shared" si="7"/>
        <v>43715</v>
      </c>
      <c r="B260" s="94" t="str">
        <f t="shared" si="6"/>
        <v/>
      </c>
      <c r="C260" s="122"/>
      <c r="D260" s="122"/>
      <c r="E260" s="122"/>
      <c r="F260" s="122"/>
      <c r="G260" s="122"/>
      <c r="H260" s="122"/>
    </row>
    <row r="261" spans="1:8" x14ac:dyDescent="0.2">
      <c r="A261" s="93">
        <f t="shared" si="7"/>
        <v>43716</v>
      </c>
      <c r="B261" s="94" t="str">
        <f t="shared" si="6"/>
        <v/>
      </c>
      <c r="C261" s="122"/>
      <c r="D261" s="122"/>
      <c r="E261" s="122"/>
      <c r="F261" s="122"/>
      <c r="G261" s="122"/>
      <c r="H261" s="122"/>
    </row>
    <row r="262" spans="1:8" x14ac:dyDescent="0.2">
      <c r="A262" s="93">
        <f t="shared" si="7"/>
        <v>43717</v>
      </c>
      <c r="B262" s="94" t="str">
        <f t="shared" si="6"/>
        <v/>
      </c>
      <c r="C262" s="122"/>
      <c r="D262" s="122"/>
      <c r="E262" s="122"/>
      <c r="F262" s="122"/>
      <c r="G262" s="122"/>
      <c r="H262" s="122"/>
    </row>
    <row r="263" spans="1:8" x14ac:dyDescent="0.2">
      <c r="A263" s="93">
        <f t="shared" si="7"/>
        <v>43718</v>
      </c>
      <c r="B263" s="94" t="str">
        <f t="shared" si="6"/>
        <v/>
      </c>
      <c r="C263" s="122"/>
      <c r="D263" s="122"/>
      <c r="E263" s="122"/>
      <c r="F263" s="122"/>
      <c r="G263" s="122"/>
      <c r="H263" s="122"/>
    </row>
    <row r="264" spans="1:8" x14ac:dyDescent="0.2">
      <c r="A264" s="93">
        <f t="shared" si="7"/>
        <v>43719</v>
      </c>
      <c r="B264" s="94" t="str">
        <f t="shared" si="6"/>
        <v>Mittwoch</v>
      </c>
      <c r="C264" s="122"/>
      <c r="D264" s="122"/>
      <c r="E264" s="122"/>
      <c r="F264" s="122"/>
      <c r="G264" s="122"/>
      <c r="H264" s="122"/>
    </row>
    <row r="265" spans="1:8" x14ac:dyDescent="0.2">
      <c r="A265" s="93">
        <f t="shared" si="7"/>
        <v>43720</v>
      </c>
      <c r="B265" s="94" t="str">
        <f t="shared" si="6"/>
        <v/>
      </c>
      <c r="C265" s="122"/>
      <c r="D265" s="122"/>
      <c r="E265" s="122"/>
      <c r="F265" s="122"/>
      <c r="G265" s="122"/>
      <c r="H265" s="122"/>
    </row>
    <row r="266" spans="1:8" x14ac:dyDescent="0.2">
      <c r="A266" s="93">
        <f t="shared" si="7"/>
        <v>43721</v>
      </c>
      <c r="B266" s="94" t="str">
        <f t="shared" si="6"/>
        <v/>
      </c>
      <c r="C266" s="122"/>
      <c r="D266" s="122"/>
      <c r="E266" s="122"/>
      <c r="F266" s="122"/>
      <c r="G266" s="122"/>
      <c r="H266" s="122"/>
    </row>
    <row r="267" spans="1:8" x14ac:dyDescent="0.2">
      <c r="A267" s="93">
        <f t="shared" si="7"/>
        <v>43722</v>
      </c>
      <c r="B267" s="94" t="str">
        <f t="shared" si="6"/>
        <v/>
      </c>
      <c r="C267" s="122"/>
      <c r="D267" s="122"/>
      <c r="E267" s="122"/>
      <c r="F267" s="122"/>
      <c r="G267" s="122"/>
      <c r="H267" s="122"/>
    </row>
    <row r="268" spans="1:8" x14ac:dyDescent="0.2">
      <c r="A268" s="93">
        <f t="shared" si="7"/>
        <v>43723</v>
      </c>
      <c r="B268" s="94" t="str">
        <f t="shared" ref="B268:B331" si="8">IF(A268="","",IF(WEEKDAY(A268)=4,"Mittwoch",IF(MONTH(A268)&amp;DAY(A268)="1015","Test","")))</f>
        <v/>
      </c>
      <c r="C268" s="122"/>
      <c r="D268" s="122"/>
      <c r="E268" s="122"/>
      <c r="F268" s="122"/>
      <c r="G268" s="122"/>
      <c r="H268" s="122"/>
    </row>
    <row r="269" spans="1:8" x14ac:dyDescent="0.2">
      <c r="A269" s="93">
        <f t="shared" ref="A269:A332" si="9">A268+1</f>
        <v>43724</v>
      </c>
      <c r="B269" s="94" t="str">
        <f t="shared" si="8"/>
        <v/>
      </c>
      <c r="C269" s="122"/>
      <c r="D269" s="122"/>
      <c r="E269" s="122"/>
      <c r="F269" s="122"/>
      <c r="G269" s="122"/>
      <c r="H269" s="122"/>
    </row>
    <row r="270" spans="1:8" x14ac:dyDescent="0.2">
      <c r="A270" s="93">
        <f t="shared" si="9"/>
        <v>43725</v>
      </c>
      <c r="B270" s="94" t="str">
        <f t="shared" si="8"/>
        <v/>
      </c>
      <c r="C270" s="122"/>
      <c r="D270" s="122"/>
      <c r="E270" s="122"/>
      <c r="F270" s="122"/>
      <c r="G270" s="122"/>
      <c r="H270" s="122"/>
    </row>
    <row r="271" spans="1:8" x14ac:dyDescent="0.2">
      <c r="A271" s="93">
        <f t="shared" si="9"/>
        <v>43726</v>
      </c>
      <c r="B271" s="94" t="str">
        <f t="shared" si="8"/>
        <v>Mittwoch</v>
      </c>
      <c r="C271" s="122"/>
      <c r="D271" s="122"/>
      <c r="E271" s="122"/>
      <c r="F271" s="122"/>
      <c r="G271" s="122"/>
      <c r="H271" s="122"/>
    </row>
    <row r="272" spans="1:8" x14ac:dyDescent="0.2">
      <c r="A272" s="93">
        <f t="shared" si="9"/>
        <v>43727</v>
      </c>
      <c r="B272" s="94" t="str">
        <f t="shared" si="8"/>
        <v/>
      </c>
      <c r="C272" s="122"/>
      <c r="D272" s="122"/>
      <c r="E272" s="122"/>
      <c r="F272" s="122"/>
      <c r="G272" s="122"/>
      <c r="H272" s="122"/>
    </row>
    <row r="273" spans="1:8" x14ac:dyDescent="0.2">
      <c r="A273" s="93">
        <f t="shared" si="9"/>
        <v>43728</v>
      </c>
      <c r="B273" s="94" t="str">
        <f t="shared" si="8"/>
        <v/>
      </c>
      <c r="C273" s="122"/>
      <c r="D273" s="122"/>
      <c r="E273" s="122"/>
      <c r="F273" s="122"/>
      <c r="G273" s="122"/>
      <c r="H273" s="122"/>
    </row>
    <row r="274" spans="1:8" x14ac:dyDescent="0.2">
      <c r="A274" s="93">
        <f t="shared" si="9"/>
        <v>43729</v>
      </c>
      <c r="B274" s="94" t="str">
        <f t="shared" si="8"/>
        <v/>
      </c>
      <c r="C274" s="122"/>
      <c r="D274" s="122"/>
      <c r="E274" s="122"/>
      <c r="F274" s="122"/>
      <c r="G274" s="122"/>
      <c r="H274" s="122"/>
    </row>
    <row r="275" spans="1:8" x14ac:dyDescent="0.2">
      <c r="A275" s="93">
        <f t="shared" si="9"/>
        <v>43730</v>
      </c>
      <c r="B275" s="94" t="str">
        <f t="shared" si="8"/>
        <v/>
      </c>
      <c r="C275" s="122"/>
      <c r="D275" s="122"/>
      <c r="E275" s="122"/>
      <c r="F275" s="122"/>
      <c r="G275" s="122"/>
      <c r="H275" s="122"/>
    </row>
    <row r="276" spans="1:8" x14ac:dyDescent="0.2">
      <c r="A276" s="93">
        <f t="shared" si="9"/>
        <v>43731</v>
      </c>
      <c r="B276" s="94" t="str">
        <f t="shared" si="8"/>
        <v/>
      </c>
      <c r="C276" s="122"/>
      <c r="D276" s="122"/>
      <c r="E276" s="122"/>
      <c r="F276" s="122"/>
      <c r="G276" s="122"/>
      <c r="H276" s="122"/>
    </row>
    <row r="277" spans="1:8" x14ac:dyDescent="0.2">
      <c r="A277" s="93">
        <f t="shared" si="9"/>
        <v>43732</v>
      </c>
      <c r="B277" s="94" t="str">
        <f t="shared" si="8"/>
        <v/>
      </c>
      <c r="C277" s="122"/>
      <c r="D277" s="122"/>
      <c r="E277" s="122"/>
      <c r="F277" s="122"/>
      <c r="G277" s="122"/>
      <c r="H277" s="122"/>
    </row>
    <row r="278" spans="1:8" x14ac:dyDescent="0.2">
      <c r="A278" s="93">
        <f t="shared" si="9"/>
        <v>43733</v>
      </c>
      <c r="B278" s="94" t="str">
        <f t="shared" si="8"/>
        <v>Mittwoch</v>
      </c>
      <c r="C278" s="122"/>
      <c r="D278" s="122"/>
      <c r="E278" s="122"/>
      <c r="F278" s="122"/>
      <c r="G278" s="122"/>
      <c r="H278" s="122"/>
    </row>
    <row r="279" spans="1:8" x14ac:dyDescent="0.2">
      <c r="A279" s="93">
        <f t="shared" si="9"/>
        <v>43734</v>
      </c>
      <c r="B279" s="94" t="str">
        <f t="shared" si="8"/>
        <v/>
      </c>
      <c r="C279" s="122"/>
      <c r="D279" s="122"/>
      <c r="E279" s="122"/>
      <c r="F279" s="122"/>
      <c r="G279" s="122"/>
      <c r="H279" s="122"/>
    </row>
    <row r="280" spans="1:8" x14ac:dyDescent="0.2">
      <c r="A280" s="93">
        <f t="shared" si="9"/>
        <v>43735</v>
      </c>
      <c r="B280" s="94" t="str">
        <f t="shared" si="8"/>
        <v/>
      </c>
      <c r="C280" s="122"/>
      <c r="D280" s="122"/>
      <c r="E280" s="122"/>
      <c r="F280" s="122"/>
      <c r="G280" s="122"/>
      <c r="H280" s="122"/>
    </row>
    <row r="281" spans="1:8" x14ac:dyDescent="0.2">
      <c r="A281" s="93">
        <f t="shared" si="9"/>
        <v>43736</v>
      </c>
      <c r="B281" s="94" t="str">
        <f t="shared" si="8"/>
        <v/>
      </c>
      <c r="C281" s="122"/>
      <c r="D281" s="122"/>
      <c r="E281" s="122"/>
      <c r="F281" s="122"/>
      <c r="G281" s="122"/>
      <c r="H281" s="122"/>
    </row>
    <row r="282" spans="1:8" x14ac:dyDescent="0.2">
      <c r="A282" s="93">
        <f t="shared" si="9"/>
        <v>43737</v>
      </c>
      <c r="B282" s="94" t="str">
        <f t="shared" si="8"/>
        <v/>
      </c>
      <c r="C282" s="122"/>
      <c r="D282" s="122"/>
      <c r="E282" s="122"/>
      <c r="F282" s="122"/>
      <c r="G282" s="122"/>
      <c r="H282" s="122"/>
    </row>
    <row r="283" spans="1:8" x14ac:dyDescent="0.2">
      <c r="A283" s="93">
        <f t="shared" si="9"/>
        <v>43738</v>
      </c>
      <c r="B283" s="94" t="str">
        <f t="shared" si="8"/>
        <v/>
      </c>
      <c r="C283" s="122"/>
      <c r="D283" s="122"/>
      <c r="E283" s="122"/>
      <c r="F283" s="122"/>
      <c r="G283" s="122"/>
      <c r="H283" s="122"/>
    </row>
    <row r="284" spans="1:8" x14ac:dyDescent="0.2">
      <c r="A284" s="93">
        <f t="shared" si="9"/>
        <v>43739</v>
      </c>
      <c r="B284" s="94" t="str">
        <f t="shared" si="8"/>
        <v/>
      </c>
      <c r="C284" s="122"/>
      <c r="D284" s="122"/>
      <c r="E284" s="122"/>
      <c r="F284" s="122"/>
      <c r="G284" s="122"/>
      <c r="H284" s="122"/>
    </row>
    <row r="285" spans="1:8" x14ac:dyDescent="0.2">
      <c r="A285" s="93">
        <f t="shared" si="9"/>
        <v>43740</v>
      </c>
      <c r="B285" s="94" t="str">
        <f t="shared" si="8"/>
        <v>Mittwoch</v>
      </c>
      <c r="C285" s="122"/>
      <c r="D285" s="122"/>
      <c r="E285" s="122"/>
      <c r="F285" s="122"/>
      <c r="G285" s="122"/>
      <c r="H285" s="122"/>
    </row>
    <row r="286" spans="1:8" x14ac:dyDescent="0.2">
      <c r="A286" s="93">
        <f t="shared" si="9"/>
        <v>43741</v>
      </c>
      <c r="B286" s="94" t="str">
        <f t="shared" si="8"/>
        <v/>
      </c>
      <c r="C286" s="122"/>
      <c r="D286" s="122"/>
      <c r="E286" s="122"/>
      <c r="F286" s="122"/>
      <c r="G286" s="122"/>
      <c r="H286" s="122"/>
    </row>
    <row r="287" spans="1:8" x14ac:dyDescent="0.2">
      <c r="A287" s="93">
        <f t="shared" si="9"/>
        <v>43742</v>
      </c>
      <c r="B287" s="94" t="str">
        <f t="shared" si="8"/>
        <v/>
      </c>
      <c r="C287" s="122"/>
      <c r="D287" s="122"/>
      <c r="E287" s="122"/>
      <c r="F287" s="122"/>
      <c r="G287" s="122"/>
      <c r="H287" s="122"/>
    </row>
    <row r="288" spans="1:8" x14ac:dyDescent="0.2">
      <c r="A288" s="93">
        <f t="shared" si="9"/>
        <v>43743</v>
      </c>
      <c r="B288" s="94" t="str">
        <f t="shared" si="8"/>
        <v/>
      </c>
      <c r="C288" s="122"/>
      <c r="D288" s="122"/>
      <c r="E288" s="122"/>
      <c r="F288" s="122"/>
      <c r="G288" s="122"/>
      <c r="H288" s="122"/>
    </row>
    <row r="289" spans="1:8" x14ac:dyDescent="0.2">
      <c r="A289" s="93">
        <f t="shared" si="9"/>
        <v>43744</v>
      </c>
      <c r="B289" s="94" t="str">
        <f t="shared" si="8"/>
        <v/>
      </c>
      <c r="C289" s="122"/>
      <c r="D289" s="122"/>
      <c r="E289" s="122"/>
      <c r="F289" s="122"/>
      <c r="G289" s="122"/>
      <c r="H289" s="122"/>
    </row>
    <row r="290" spans="1:8" x14ac:dyDescent="0.2">
      <c r="A290" s="93">
        <f t="shared" si="9"/>
        <v>43745</v>
      </c>
      <c r="B290" s="94" t="str">
        <f t="shared" si="8"/>
        <v/>
      </c>
      <c r="C290" s="122"/>
      <c r="D290" s="122"/>
      <c r="E290" s="122"/>
      <c r="F290" s="122"/>
      <c r="G290" s="122"/>
      <c r="H290" s="122"/>
    </row>
    <row r="291" spans="1:8" x14ac:dyDescent="0.2">
      <c r="A291" s="93">
        <f t="shared" si="9"/>
        <v>43746</v>
      </c>
      <c r="B291" s="94" t="str">
        <f t="shared" si="8"/>
        <v/>
      </c>
      <c r="C291" s="122"/>
      <c r="D291" s="122"/>
      <c r="E291" s="122"/>
      <c r="F291" s="122"/>
      <c r="G291" s="122"/>
      <c r="H291" s="122"/>
    </row>
    <row r="292" spans="1:8" x14ac:dyDescent="0.2">
      <c r="A292" s="93">
        <f t="shared" si="9"/>
        <v>43747</v>
      </c>
      <c r="B292" s="94" t="str">
        <f t="shared" si="8"/>
        <v>Mittwoch</v>
      </c>
      <c r="C292" s="122"/>
      <c r="D292" s="122"/>
      <c r="E292" s="122"/>
      <c r="F292" s="122"/>
      <c r="G292" s="122"/>
      <c r="H292" s="122"/>
    </row>
    <row r="293" spans="1:8" x14ac:dyDescent="0.2">
      <c r="A293" s="93">
        <f t="shared" si="9"/>
        <v>43748</v>
      </c>
      <c r="B293" s="94" t="str">
        <f t="shared" si="8"/>
        <v/>
      </c>
      <c r="C293" s="122"/>
      <c r="D293" s="122"/>
      <c r="E293" s="122"/>
      <c r="F293" s="122"/>
      <c r="G293" s="122"/>
      <c r="H293" s="122"/>
    </row>
    <row r="294" spans="1:8" x14ac:dyDescent="0.2">
      <c r="A294" s="93">
        <f t="shared" si="9"/>
        <v>43749</v>
      </c>
      <c r="B294" s="94" t="str">
        <f t="shared" si="8"/>
        <v/>
      </c>
      <c r="C294" s="122"/>
      <c r="D294" s="122"/>
      <c r="E294" s="122"/>
      <c r="F294" s="122"/>
      <c r="G294" s="122"/>
      <c r="H294" s="122"/>
    </row>
    <row r="295" spans="1:8" x14ac:dyDescent="0.2">
      <c r="A295" s="93">
        <f t="shared" si="9"/>
        <v>43750</v>
      </c>
      <c r="B295" s="94" t="str">
        <f t="shared" si="8"/>
        <v/>
      </c>
      <c r="C295" s="122"/>
      <c r="D295" s="122"/>
      <c r="E295" s="122"/>
      <c r="F295" s="122"/>
      <c r="G295" s="122"/>
      <c r="H295" s="122"/>
    </row>
    <row r="296" spans="1:8" x14ac:dyDescent="0.2">
      <c r="A296" s="93">
        <f t="shared" si="9"/>
        <v>43751</v>
      </c>
      <c r="B296" s="94" t="str">
        <f t="shared" si="8"/>
        <v/>
      </c>
      <c r="C296" s="122"/>
      <c r="D296" s="122"/>
      <c r="E296" s="122"/>
      <c r="F296" s="122"/>
      <c r="G296" s="122"/>
      <c r="H296" s="122"/>
    </row>
    <row r="297" spans="1:8" x14ac:dyDescent="0.2">
      <c r="A297" s="93">
        <f t="shared" si="9"/>
        <v>43752</v>
      </c>
      <c r="B297" s="94" t="str">
        <f t="shared" si="8"/>
        <v/>
      </c>
      <c r="C297" s="122"/>
      <c r="D297" s="122"/>
      <c r="E297" s="122"/>
      <c r="F297" s="122"/>
      <c r="G297" s="122"/>
      <c r="H297" s="122"/>
    </row>
    <row r="298" spans="1:8" x14ac:dyDescent="0.2">
      <c r="A298" s="93">
        <f t="shared" si="9"/>
        <v>43753</v>
      </c>
      <c r="B298" s="94" t="str">
        <f t="shared" si="8"/>
        <v>Test</v>
      </c>
      <c r="C298" s="122"/>
      <c r="D298" s="122"/>
      <c r="E298" s="122"/>
      <c r="F298" s="122"/>
      <c r="G298" s="122"/>
      <c r="H298" s="122"/>
    </row>
    <row r="299" spans="1:8" x14ac:dyDescent="0.2">
      <c r="A299" s="93">
        <f t="shared" si="9"/>
        <v>43754</v>
      </c>
      <c r="B299" s="94" t="str">
        <f t="shared" si="8"/>
        <v>Mittwoch</v>
      </c>
      <c r="C299" s="122"/>
      <c r="D299" s="122"/>
      <c r="E299" s="122"/>
      <c r="F299" s="122"/>
      <c r="G299" s="122"/>
      <c r="H299" s="122"/>
    </row>
    <row r="300" spans="1:8" x14ac:dyDescent="0.2">
      <c r="A300" s="93">
        <f t="shared" si="9"/>
        <v>43755</v>
      </c>
      <c r="B300" s="94" t="str">
        <f t="shared" si="8"/>
        <v/>
      </c>
      <c r="C300" s="122"/>
      <c r="D300" s="122"/>
      <c r="E300" s="122"/>
      <c r="F300" s="122"/>
      <c r="G300" s="122"/>
      <c r="H300" s="122"/>
    </row>
    <row r="301" spans="1:8" x14ac:dyDescent="0.2">
      <c r="A301" s="93">
        <f t="shared" si="9"/>
        <v>43756</v>
      </c>
      <c r="B301" s="94" t="str">
        <f t="shared" si="8"/>
        <v/>
      </c>
      <c r="C301" s="122"/>
      <c r="D301" s="122"/>
      <c r="E301" s="122"/>
      <c r="F301" s="122"/>
      <c r="G301" s="122"/>
      <c r="H301" s="122"/>
    </row>
    <row r="302" spans="1:8" x14ac:dyDescent="0.2">
      <c r="A302" s="93">
        <f t="shared" si="9"/>
        <v>43757</v>
      </c>
      <c r="B302" s="94" t="str">
        <f t="shared" si="8"/>
        <v/>
      </c>
      <c r="C302" s="122"/>
      <c r="D302" s="122"/>
      <c r="E302" s="122"/>
      <c r="F302" s="122"/>
      <c r="G302" s="122"/>
      <c r="H302" s="122"/>
    </row>
    <row r="303" spans="1:8" x14ac:dyDescent="0.2">
      <c r="A303" s="93">
        <f t="shared" si="9"/>
        <v>43758</v>
      </c>
      <c r="B303" s="94" t="str">
        <f t="shared" si="8"/>
        <v/>
      </c>
      <c r="C303" s="122"/>
      <c r="D303" s="122"/>
      <c r="E303" s="122"/>
      <c r="F303" s="122"/>
      <c r="G303" s="122"/>
      <c r="H303" s="122"/>
    </row>
    <row r="304" spans="1:8" x14ac:dyDescent="0.2">
      <c r="A304" s="93">
        <f t="shared" si="9"/>
        <v>43759</v>
      </c>
      <c r="B304" s="94" t="str">
        <f t="shared" si="8"/>
        <v/>
      </c>
      <c r="C304" s="122"/>
      <c r="D304" s="122"/>
      <c r="E304" s="122"/>
      <c r="F304" s="122"/>
      <c r="G304" s="122"/>
      <c r="H304" s="122"/>
    </row>
    <row r="305" spans="1:8" x14ac:dyDescent="0.2">
      <c r="A305" s="93">
        <f t="shared" si="9"/>
        <v>43760</v>
      </c>
      <c r="B305" s="94" t="str">
        <f t="shared" si="8"/>
        <v/>
      </c>
      <c r="C305" s="122"/>
      <c r="D305" s="122"/>
      <c r="E305" s="122"/>
      <c r="F305" s="122"/>
      <c r="G305" s="122"/>
      <c r="H305" s="122"/>
    </row>
    <row r="306" spans="1:8" x14ac:dyDescent="0.2">
      <c r="A306" s="93">
        <f t="shared" si="9"/>
        <v>43761</v>
      </c>
      <c r="B306" s="94" t="str">
        <f t="shared" si="8"/>
        <v>Mittwoch</v>
      </c>
      <c r="C306" s="122"/>
      <c r="D306" s="122"/>
      <c r="E306" s="122"/>
      <c r="F306" s="122"/>
      <c r="G306" s="122"/>
      <c r="H306" s="122"/>
    </row>
    <row r="307" spans="1:8" x14ac:dyDescent="0.2">
      <c r="A307" s="93">
        <f t="shared" si="9"/>
        <v>43762</v>
      </c>
      <c r="B307" s="94" t="str">
        <f t="shared" si="8"/>
        <v/>
      </c>
      <c r="C307" s="122"/>
      <c r="D307" s="122"/>
      <c r="E307" s="122"/>
      <c r="F307" s="122"/>
      <c r="G307" s="122"/>
      <c r="H307" s="122"/>
    </row>
    <row r="308" spans="1:8" x14ac:dyDescent="0.2">
      <c r="A308" s="93">
        <f t="shared" si="9"/>
        <v>43763</v>
      </c>
      <c r="B308" s="94" t="str">
        <f t="shared" si="8"/>
        <v/>
      </c>
      <c r="C308" s="122"/>
      <c r="D308" s="122"/>
      <c r="E308" s="122"/>
      <c r="F308" s="122"/>
      <c r="G308" s="122"/>
      <c r="H308" s="122"/>
    </row>
    <row r="309" spans="1:8" x14ac:dyDescent="0.2">
      <c r="A309" s="93">
        <f t="shared" si="9"/>
        <v>43764</v>
      </c>
      <c r="B309" s="94" t="str">
        <f t="shared" si="8"/>
        <v/>
      </c>
      <c r="C309" s="122"/>
      <c r="D309" s="122"/>
      <c r="E309" s="122"/>
      <c r="F309" s="122"/>
      <c r="G309" s="122"/>
      <c r="H309" s="122"/>
    </row>
    <row r="310" spans="1:8" x14ac:dyDescent="0.2">
      <c r="A310" s="93">
        <f t="shared" si="9"/>
        <v>43765</v>
      </c>
      <c r="B310" s="94" t="str">
        <f t="shared" si="8"/>
        <v/>
      </c>
      <c r="C310" s="122"/>
      <c r="D310" s="122"/>
      <c r="E310" s="122"/>
      <c r="F310" s="122"/>
      <c r="G310" s="122"/>
      <c r="H310" s="122"/>
    </row>
    <row r="311" spans="1:8" x14ac:dyDescent="0.2">
      <c r="A311" s="93">
        <f t="shared" si="9"/>
        <v>43766</v>
      </c>
      <c r="B311" s="94" t="str">
        <f t="shared" si="8"/>
        <v/>
      </c>
      <c r="C311" s="122"/>
      <c r="D311" s="122"/>
      <c r="E311" s="122"/>
      <c r="F311" s="122"/>
      <c r="G311" s="122"/>
      <c r="H311" s="122"/>
    </row>
    <row r="312" spans="1:8" x14ac:dyDescent="0.2">
      <c r="A312" s="93">
        <f t="shared" si="9"/>
        <v>43767</v>
      </c>
      <c r="B312" s="94" t="str">
        <f t="shared" si="8"/>
        <v/>
      </c>
      <c r="C312" s="122"/>
      <c r="D312" s="122"/>
      <c r="E312" s="122"/>
      <c r="F312" s="122"/>
      <c r="G312" s="122"/>
      <c r="H312" s="122"/>
    </row>
    <row r="313" spans="1:8" x14ac:dyDescent="0.2">
      <c r="A313" s="93">
        <f t="shared" si="9"/>
        <v>43768</v>
      </c>
      <c r="B313" s="94" t="str">
        <f t="shared" si="8"/>
        <v>Mittwoch</v>
      </c>
      <c r="C313" s="122"/>
      <c r="D313" s="122"/>
      <c r="E313" s="122"/>
      <c r="F313" s="122"/>
      <c r="G313" s="122"/>
      <c r="H313" s="122"/>
    </row>
    <row r="314" spans="1:8" x14ac:dyDescent="0.2">
      <c r="A314" s="93">
        <f t="shared" si="9"/>
        <v>43769</v>
      </c>
      <c r="B314" s="94" t="str">
        <f t="shared" si="8"/>
        <v/>
      </c>
      <c r="C314" s="122"/>
      <c r="D314" s="122"/>
      <c r="E314" s="122"/>
      <c r="F314" s="122"/>
      <c r="G314" s="122"/>
      <c r="H314" s="122"/>
    </row>
    <row r="315" spans="1:8" x14ac:dyDescent="0.2">
      <c r="A315" s="93">
        <f t="shared" si="9"/>
        <v>43770</v>
      </c>
      <c r="B315" s="94" t="str">
        <f t="shared" si="8"/>
        <v/>
      </c>
      <c r="C315" s="122"/>
      <c r="D315" s="122"/>
      <c r="E315" s="122"/>
      <c r="F315" s="122"/>
      <c r="G315" s="122"/>
      <c r="H315" s="122"/>
    </row>
    <row r="316" spans="1:8" x14ac:dyDescent="0.2">
      <c r="A316" s="93">
        <f t="shared" si="9"/>
        <v>43771</v>
      </c>
      <c r="B316" s="94" t="str">
        <f t="shared" si="8"/>
        <v/>
      </c>
      <c r="C316" s="122"/>
      <c r="D316" s="122"/>
      <c r="E316" s="122"/>
      <c r="F316" s="122"/>
      <c r="G316" s="122"/>
      <c r="H316" s="122"/>
    </row>
    <row r="317" spans="1:8" x14ac:dyDescent="0.2">
      <c r="A317" s="93">
        <f t="shared" si="9"/>
        <v>43772</v>
      </c>
      <c r="B317" s="94" t="str">
        <f t="shared" si="8"/>
        <v/>
      </c>
      <c r="C317" s="122"/>
      <c r="D317" s="122"/>
      <c r="E317" s="122"/>
      <c r="F317" s="122"/>
      <c r="G317" s="122"/>
      <c r="H317" s="122"/>
    </row>
    <row r="318" spans="1:8" x14ac:dyDescent="0.2">
      <c r="A318" s="93">
        <f t="shared" si="9"/>
        <v>43773</v>
      </c>
      <c r="B318" s="94" t="str">
        <f t="shared" si="8"/>
        <v/>
      </c>
      <c r="C318" s="122"/>
      <c r="D318" s="122"/>
      <c r="E318" s="122"/>
      <c r="F318" s="122"/>
      <c r="G318" s="122"/>
      <c r="H318" s="122"/>
    </row>
    <row r="319" spans="1:8" x14ac:dyDescent="0.2">
      <c r="A319" s="93">
        <f t="shared" si="9"/>
        <v>43774</v>
      </c>
      <c r="B319" s="94" t="str">
        <f t="shared" si="8"/>
        <v/>
      </c>
      <c r="C319" s="122"/>
      <c r="D319" s="122"/>
      <c r="E319" s="122"/>
      <c r="F319" s="122"/>
      <c r="G319" s="122"/>
      <c r="H319" s="122"/>
    </row>
    <row r="320" spans="1:8" x14ac:dyDescent="0.2">
      <c r="A320" s="93">
        <f t="shared" si="9"/>
        <v>43775</v>
      </c>
      <c r="B320" s="94" t="str">
        <f t="shared" si="8"/>
        <v>Mittwoch</v>
      </c>
      <c r="C320" s="122"/>
      <c r="D320" s="122"/>
      <c r="E320" s="122"/>
      <c r="F320" s="122"/>
      <c r="G320" s="122"/>
      <c r="H320" s="122"/>
    </row>
    <row r="321" spans="1:8" x14ac:dyDescent="0.2">
      <c r="A321" s="93">
        <f t="shared" si="9"/>
        <v>43776</v>
      </c>
      <c r="B321" s="94" t="str">
        <f t="shared" si="8"/>
        <v/>
      </c>
      <c r="C321" s="122"/>
      <c r="D321" s="122"/>
      <c r="E321" s="122"/>
      <c r="F321" s="122"/>
      <c r="G321" s="122"/>
      <c r="H321" s="122"/>
    </row>
    <row r="322" spans="1:8" x14ac:dyDescent="0.2">
      <c r="A322" s="93">
        <f t="shared" si="9"/>
        <v>43777</v>
      </c>
      <c r="B322" s="94" t="str">
        <f t="shared" si="8"/>
        <v/>
      </c>
      <c r="C322" s="122"/>
      <c r="D322" s="122"/>
      <c r="E322" s="122"/>
      <c r="F322" s="122"/>
      <c r="G322" s="122"/>
      <c r="H322" s="122"/>
    </row>
    <row r="323" spans="1:8" x14ac:dyDescent="0.2">
      <c r="A323" s="93">
        <f t="shared" si="9"/>
        <v>43778</v>
      </c>
      <c r="B323" s="94" t="str">
        <f t="shared" si="8"/>
        <v/>
      </c>
      <c r="C323" s="122"/>
      <c r="D323" s="122"/>
      <c r="E323" s="122"/>
      <c r="F323" s="122"/>
      <c r="G323" s="122"/>
      <c r="H323" s="122"/>
    </row>
    <row r="324" spans="1:8" x14ac:dyDescent="0.2">
      <c r="A324" s="93">
        <f t="shared" si="9"/>
        <v>43779</v>
      </c>
      <c r="B324" s="94" t="str">
        <f t="shared" si="8"/>
        <v/>
      </c>
      <c r="C324" s="122"/>
      <c r="D324" s="122"/>
      <c r="E324" s="122"/>
      <c r="F324" s="122"/>
      <c r="G324" s="122"/>
      <c r="H324" s="122"/>
    </row>
    <row r="325" spans="1:8" x14ac:dyDescent="0.2">
      <c r="A325" s="93">
        <f t="shared" si="9"/>
        <v>43780</v>
      </c>
      <c r="B325" s="94" t="str">
        <f t="shared" si="8"/>
        <v/>
      </c>
      <c r="C325" s="122"/>
      <c r="D325" s="122"/>
      <c r="E325" s="122"/>
      <c r="F325" s="122"/>
      <c r="G325" s="122"/>
      <c r="H325" s="122"/>
    </row>
    <row r="326" spans="1:8" x14ac:dyDescent="0.2">
      <c r="A326" s="93">
        <f t="shared" si="9"/>
        <v>43781</v>
      </c>
      <c r="B326" s="94" t="str">
        <f t="shared" si="8"/>
        <v/>
      </c>
      <c r="C326" s="122"/>
      <c r="D326" s="122"/>
      <c r="E326" s="122"/>
      <c r="F326" s="122"/>
      <c r="G326" s="122"/>
      <c r="H326" s="122"/>
    </row>
    <row r="327" spans="1:8" x14ac:dyDescent="0.2">
      <c r="A327" s="93">
        <f t="shared" si="9"/>
        <v>43782</v>
      </c>
      <c r="B327" s="94" t="str">
        <f t="shared" si="8"/>
        <v>Mittwoch</v>
      </c>
      <c r="C327" s="122"/>
      <c r="D327" s="122"/>
      <c r="E327" s="122"/>
      <c r="F327" s="122"/>
      <c r="G327" s="122"/>
      <c r="H327" s="122"/>
    </row>
    <row r="328" spans="1:8" x14ac:dyDescent="0.2">
      <c r="A328" s="93">
        <f t="shared" si="9"/>
        <v>43783</v>
      </c>
      <c r="B328" s="94" t="str">
        <f t="shared" si="8"/>
        <v/>
      </c>
      <c r="C328" s="122"/>
      <c r="D328" s="122"/>
      <c r="E328" s="122"/>
      <c r="F328" s="122"/>
      <c r="G328" s="122"/>
      <c r="H328" s="122"/>
    </row>
    <row r="329" spans="1:8" x14ac:dyDescent="0.2">
      <c r="A329" s="93">
        <f t="shared" si="9"/>
        <v>43784</v>
      </c>
      <c r="B329" s="94" t="str">
        <f t="shared" si="8"/>
        <v/>
      </c>
      <c r="C329" s="122"/>
      <c r="D329" s="122"/>
      <c r="E329" s="122"/>
      <c r="F329" s="122"/>
      <c r="G329" s="122"/>
      <c r="H329" s="122"/>
    </row>
    <row r="330" spans="1:8" x14ac:dyDescent="0.2">
      <c r="A330" s="93">
        <f t="shared" si="9"/>
        <v>43785</v>
      </c>
      <c r="B330" s="94" t="str">
        <f t="shared" si="8"/>
        <v/>
      </c>
      <c r="C330" s="122"/>
      <c r="D330" s="122"/>
      <c r="E330" s="122"/>
      <c r="F330" s="122"/>
      <c r="G330" s="122"/>
      <c r="H330" s="122"/>
    </row>
    <row r="331" spans="1:8" x14ac:dyDescent="0.2">
      <c r="A331" s="93">
        <f t="shared" si="9"/>
        <v>43786</v>
      </c>
      <c r="B331" s="94" t="str">
        <f t="shared" si="8"/>
        <v/>
      </c>
      <c r="C331" s="122"/>
      <c r="D331" s="122"/>
      <c r="E331" s="122"/>
      <c r="F331" s="122"/>
      <c r="G331" s="122"/>
      <c r="H331" s="122"/>
    </row>
    <row r="332" spans="1:8" x14ac:dyDescent="0.2">
      <c r="A332" s="93">
        <f t="shared" si="9"/>
        <v>43787</v>
      </c>
      <c r="B332" s="94" t="str">
        <f t="shared" ref="B332:B376" si="10">IF(A332="","",IF(WEEKDAY(A332)=4,"Mittwoch",IF(MONTH(A332)&amp;DAY(A332)="1015","Test","")))</f>
        <v/>
      </c>
      <c r="C332" s="122"/>
      <c r="D332" s="122"/>
      <c r="E332" s="122"/>
      <c r="F332" s="122"/>
      <c r="G332" s="122"/>
      <c r="H332" s="122"/>
    </row>
    <row r="333" spans="1:8" x14ac:dyDescent="0.2">
      <c r="A333" s="93">
        <f t="shared" ref="A333:A375" si="11">A332+1</f>
        <v>43788</v>
      </c>
      <c r="B333" s="94" t="str">
        <f t="shared" si="10"/>
        <v/>
      </c>
      <c r="C333" s="122"/>
      <c r="D333" s="122"/>
      <c r="E333" s="122"/>
      <c r="F333" s="122"/>
      <c r="G333" s="122"/>
      <c r="H333" s="122"/>
    </row>
    <row r="334" spans="1:8" x14ac:dyDescent="0.2">
      <c r="A334" s="93">
        <f t="shared" si="11"/>
        <v>43789</v>
      </c>
      <c r="B334" s="94" t="str">
        <f t="shared" si="10"/>
        <v>Mittwoch</v>
      </c>
      <c r="C334" s="122"/>
      <c r="D334" s="122"/>
      <c r="E334" s="122"/>
      <c r="F334" s="122"/>
      <c r="G334" s="122"/>
      <c r="H334" s="122"/>
    </row>
    <row r="335" spans="1:8" x14ac:dyDescent="0.2">
      <c r="A335" s="93">
        <f t="shared" si="11"/>
        <v>43790</v>
      </c>
      <c r="B335" s="94" t="str">
        <f t="shared" si="10"/>
        <v/>
      </c>
      <c r="C335" s="122"/>
      <c r="D335" s="122"/>
      <c r="E335" s="122"/>
      <c r="F335" s="122"/>
      <c r="G335" s="122"/>
      <c r="H335" s="122"/>
    </row>
    <row r="336" spans="1:8" x14ac:dyDescent="0.2">
      <c r="A336" s="93">
        <f t="shared" si="11"/>
        <v>43791</v>
      </c>
      <c r="B336" s="94" t="str">
        <f t="shared" si="10"/>
        <v/>
      </c>
      <c r="C336" s="122"/>
      <c r="D336" s="122"/>
      <c r="E336" s="122"/>
      <c r="F336" s="122"/>
      <c r="G336" s="122"/>
      <c r="H336" s="122"/>
    </row>
    <row r="337" spans="1:8" x14ac:dyDescent="0.2">
      <c r="A337" s="93">
        <f t="shared" si="11"/>
        <v>43792</v>
      </c>
      <c r="B337" s="94" t="str">
        <f t="shared" si="10"/>
        <v/>
      </c>
      <c r="C337" s="122"/>
      <c r="D337" s="122"/>
      <c r="E337" s="122"/>
      <c r="F337" s="122"/>
      <c r="G337" s="122"/>
      <c r="H337" s="122"/>
    </row>
    <row r="338" spans="1:8" x14ac:dyDescent="0.2">
      <c r="A338" s="93">
        <f t="shared" si="11"/>
        <v>43793</v>
      </c>
      <c r="B338" s="94" t="str">
        <f t="shared" si="10"/>
        <v/>
      </c>
      <c r="C338" s="122"/>
      <c r="D338" s="122"/>
      <c r="E338" s="122"/>
      <c r="F338" s="122"/>
      <c r="G338" s="122"/>
      <c r="H338" s="122"/>
    </row>
    <row r="339" spans="1:8" x14ac:dyDescent="0.2">
      <c r="A339" s="93">
        <f t="shared" si="11"/>
        <v>43794</v>
      </c>
      <c r="B339" s="94" t="str">
        <f t="shared" si="10"/>
        <v/>
      </c>
      <c r="C339" s="122"/>
      <c r="D339" s="122"/>
      <c r="E339" s="122"/>
      <c r="F339" s="122"/>
      <c r="G339" s="122"/>
      <c r="H339" s="122"/>
    </row>
    <row r="340" spans="1:8" x14ac:dyDescent="0.2">
      <c r="A340" s="93">
        <f t="shared" si="11"/>
        <v>43795</v>
      </c>
      <c r="B340" s="94" t="str">
        <f t="shared" si="10"/>
        <v/>
      </c>
      <c r="C340" s="122"/>
      <c r="D340" s="122"/>
      <c r="E340" s="122"/>
      <c r="F340" s="122"/>
      <c r="G340" s="122"/>
      <c r="H340" s="122"/>
    </row>
    <row r="341" spans="1:8" x14ac:dyDescent="0.2">
      <c r="A341" s="93">
        <f t="shared" si="11"/>
        <v>43796</v>
      </c>
      <c r="B341" s="94" t="str">
        <f t="shared" si="10"/>
        <v>Mittwoch</v>
      </c>
      <c r="C341" s="122"/>
      <c r="D341" s="122"/>
      <c r="E341" s="122"/>
      <c r="F341" s="122"/>
      <c r="G341" s="122"/>
      <c r="H341" s="122"/>
    </row>
    <row r="342" spans="1:8" x14ac:dyDescent="0.2">
      <c r="A342" s="93">
        <f t="shared" si="11"/>
        <v>43797</v>
      </c>
      <c r="B342" s="94" t="str">
        <f t="shared" si="10"/>
        <v/>
      </c>
      <c r="C342" s="122"/>
      <c r="D342" s="122"/>
      <c r="E342" s="122"/>
      <c r="F342" s="122"/>
      <c r="G342" s="122"/>
      <c r="H342" s="122"/>
    </row>
    <row r="343" spans="1:8" x14ac:dyDescent="0.2">
      <c r="A343" s="93">
        <f t="shared" si="11"/>
        <v>43798</v>
      </c>
      <c r="B343" s="94" t="str">
        <f t="shared" si="10"/>
        <v/>
      </c>
      <c r="C343" s="122"/>
      <c r="D343" s="122"/>
      <c r="E343" s="122"/>
      <c r="F343" s="122"/>
      <c r="G343" s="122"/>
      <c r="H343" s="122"/>
    </row>
    <row r="344" spans="1:8" x14ac:dyDescent="0.2">
      <c r="A344" s="93">
        <f t="shared" si="11"/>
        <v>43799</v>
      </c>
      <c r="B344" s="94" t="str">
        <f t="shared" si="10"/>
        <v/>
      </c>
      <c r="C344" s="122"/>
      <c r="D344" s="122"/>
      <c r="E344" s="122"/>
      <c r="F344" s="122"/>
      <c r="G344" s="122"/>
      <c r="H344" s="122"/>
    </row>
    <row r="345" spans="1:8" x14ac:dyDescent="0.2">
      <c r="A345" s="93">
        <f t="shared" si="11"/>
        <v>43800</v>
      </c>
      <c r="B345" s="94" t="str">
        <f t="shared" si="10"/>
        <v/>
      </c>
      <c r="C345" s="122"/>
      <c r="D345" s="122"/>
      <c r="E345" s="122"/>
      <c r="F345" s="122"/>
      <c r="G345" s="122"/>
      <c r="H345" s="122"/>
    </row>
    <row r="346" spans="1:8" x14ac:dyDescent="0.2">
      <c r="A346" s="93">
        <f t="shared" si="11"/>
        <v>43801</v>
      </c>
      <c r="B346" s="94" t="str">
        <f t="shared" si="10"/>
        <v/>
      </c>
      <c r="C346" s="122"/>
      <c r="D346" s="122"/>
      <c r="E346" s="122"/>
      <c r="F346" s="122"/>
      <c r="G346" s="122"/>
      <c r="H346" s="122"/>
    </row>
    <row r="347" spans="1:8" x14ac:dyDescent="0.2">
      <c r="A347" s="93">
        <f t="shared" si="11"/>
        <v>43802</v>
      </c>
      <c r="B347" s="94" t="str">
        <f t="shared" si="10"/>
        <v/>
      </c>
      <c r="C347" s="122"/>
      <c r="D347" s="122"/>
      <c r="E347" s="122"/>
      <c r="F347" s="122"/>
      <c r="G347" s="122"/>
      <c r="H347" s="122"/>
    </row>
    <row r="348" spans="1:8" x14ac:dyDescent="0.2">
      <c r="A348" s="93">
        <f t="shared" si="11"/>
        <v>43803</v>
      </c>
      <c r="B348" s="94" t="str">
        <f t="shared" si="10"/>
        <v>Mittwoch</v>
      </c>
      <c r="C348" s="122"/>
      <c r="D348" s="122"/>
      <c r="E348" s="122"/>
      <c r="F348" s="122"/>
      <c r="G348" s="122"/>
      <c r="H348" s="122"/>
    </row>
    <row r="349" spans="1:8" x14ac:dyDescent="0.2">
      <c r="A349" s="93">
        <f t="shared" si="11"/>
        <v>43804</v>
      </c>
      <c r="B349" s="94" t="str">
        <f t="shared" si="10"/>
        <v/>
      </c>
      <c r="C349" s="122"/>
      <c r="D349" s="122"/>
      <c r="E349" s="122"/>
      <c r="F349" s="122"/>
      <c r="G349" s="122"/>
      <c r="H349" s="122"/>
    </row>
    <row r="350" spans="1:8" x14ac:dyDescent="0.2">
      <c r="A350" s="93">
        <f t="shared" si="11"/>
        <v>43805</v>
      </c>
      <c r="B350" s="94" t="str">
        <f t="shared" si="10"/>
        <v/>
      </c>
      <c r="C350" s="122"/>
      <c r="D350" s="122"/>
      <c r="E350" s="122"/>
      <c r="F350" s="122"/>
      <c r="G350" s="122"/>
      <c r="H350" s="122"/>
    </row>
    <row r="351" spans="1:8" x14ac:dyDescent="0.2">
      <c r="A351" s="93">
        <f t="shared" si="11"/>
        <v>43806</v>
      </c>
      <c r="B351" s="94" t="str">
        <f t="shared" si="10"/>
        <v/>
      </c>
      <c r="C351" s="122"/>
      <c r="D351" s="122"/>
      <c r="E351" s="122"/>
      <c r="F351" s="122"/>
      <c r="G351" s="122"/>
      <c r="H351" s="122"/>
    </row>
    <row r="352" spans="1:8" x14ac:dyDescent="0.2">
      <c r="A352" s="93">
        <f t="shared" si="11"/>
        <v>43807</v>
      </c>
      <c r="B352" s="94" t="str">
        <f t="shared" si="10"/>
        <v/>
      </c>
      <c r="C352" s="122"/>
      <c r="D352" s="122"/>
      <c r="E352" s="122"/>
      <c r="F352" s="122"/>
      <c r="G352" s="122"/>
      <c r="H352" s="122"/>
    </row>
    <row r="353" spans="1:8" x14ac:dyDescent="0.2">
      <c r="A353" s="93">
        <f t="shared" si="11"/>
        <v>43808</v>
      </c>
      <c r="B353" s="94" t="str">
        <f t="shared" si="10"/>
        <v/>
      </c>
      <c r="C353" s="122"/>
      <c r="D353" s="122"/>
      <c r="E353" s="122"/>
      <c r="F353" s="122"/>
      <c r="G353" s="122"/>
      <c r="H353" s="122"/>
    </row>
    <row r="354" spans="1:8" x14ac:dyDescent="0.2">
      <c r="A354" s="93">
        <f t="shared" si="11"/>
        <v>43809</v>
      </c>
      <c r="B354" s="94" t="str">
        <f t="shared" si="10"/>
        <v/>
      </c>
      <c r="C354" s="122"/>
      <c r="D354" s="122"/>
      <c r="E354" s="122"/>
      <c r="F354" s="122"/>
      <c r="G354" s="122"/>
      <c r="H354" s="122"/>
    </row>
    <row r="355" spans="1:8" x14ac:dyDescent="0.2">
      <c r="A355" s="93">
        <f t="shared" si="11"/>
        <v>43810</v>
      </c>
      <c r="B355" s="94" t="str">
        <f t="shared" si="10"/>
        <v>Mittwoch</v>
      </c>
      <c r="C355" s="122"/>
      <c r="D355" s="122"/>
      <c r="E355" s="122"/>
      <c r="F355" s="122"/>
      <c r="G355" s="122"/>
      <c r="H355" s="122"/>
    </row>
    <row r="356" spans="1:8" x14ac:dyDescent="0.2">
      <c r="A356" s="93">
        <f t="shared" si="11"/>
        <v>43811</v>
      </c>
      <c r="B356" s="94" t="str">
        <f t="shared" si="10"/>
        <v/>
      </c>
      <c r="C356" s="122"/>
      <c r="D356" s="122"/>
      <c r="E356" s="122"/>
      <c r="F356" s="122"/>
      <c r="G356" s="122"/>
      <c r="H356" s="122"/>
    </row>
    <row r="357" spans="1:8" x14ac:dyDescent="0.2">
      <c r="A357" s="93">
        <f t="shared" si="11"/>
        <v>43812</v>
      </c>
      <c r="B357" s="94" t="str">
        <f t="shared" si="10"/>
        <v/>
      </c>
      <c r="C357" s="122"/>
      <c r="D357" s="122"/>
      <c r="E357" s="122"/>
      <c r="F357" s="122"/>
      <c r="G357" s="122"/>
      <c r="H357" s="122"/>
    </row>
    <row r="358" spans="1:8" x14ac:dyDescent="0.2">
      <c r="A358" s="93">
        <f t="shared" si="11"/>
        <v>43813</v>
      </c>
      <c r="B358" s="94" t="str">
        <f t="shared" si="10"/>
        <v/>
      </c>
      <c r="C358" s="122"/>
      <c r="D358" s="122"/>
      <c r="E358" s="122"/>
      <c r="F358" s="122"/>
      <c r="G358" s="122"/>
      <c r="H358" s="122"/>
    </row>
    <row r="359" spans="1:8" x14ac:dyDescent="0.2">
      <c r="A359" s="93">
        <f t="shared" si="11"/>
        <v>43814</v>
      </c>
      <c r="B359" s="94" t="str">
        <f t="shared" si="10"/>
        <v/>
      </c>
      <c r="C359" s="122"/>
      <c r="D359" s="122"/>
      <c r="E359" s="122"/>
      <c r="F359" s="122"/>
      <c r="G359" s="122"/>
      <c r="H359" s="122"/>
    </row>
    <row r="360" spans="1:8" x14ac:dyDescent="0.2">
      <c r="A360" s="93">
        <f t="shared" si="11"/>
        <v>43815</v>
      </c>
      <c r="B360" s="94" t="str">
        <f t="shared" si="10"/>
        <v/>
      </c>
      <c r="C360" s="122"/>
      <c r="D360" s="122"/>
      <c r="E360" s="122"/>
      <c r="F360" s="122"/>
      <c r="G360" s="122"/>
      <c r="H360" s="122"/>
    </row>
    <row r="361" spans="1:8" x14ac:dyDescent="0.2">
      <c r="A361" s="93">
        <f t="shared" si="11"/>
        <v>43816</v>
      </c>
      <c r="B361" s="94" t="str">
        <f t="shared" si="10"/>
        <v/>
      </c>
      <c r="C361" s="122"/>
      <c r="D361" s="122"/>
      <c r="E361" s="122"/>
      <c r="F361" s="122"/>
      <c r="G361" s="122"/>
      <c r="H361" s="122"/>
    </row>
    <row r="362" spans="1:8" x14ac:dyDescent="0.2">
      <c r="A362" s="93">
        <f t="shared" si="11"/>
        <v>43817</v>
      </c>
      <c r="B362" s="94" t="str">
        <f t="shared" si="10"/>
        <v>Mittwoch</v>
      </c>
      <c r="C362" s="122"/>
      <c r="D362" s="122"/>
      <c r="E362" s="122"/>
      <c r="F362" s="122"/>
      <c r="G362" s="122"/>
      <c r="H362" s="122"/>
    </row>
    <row r="363" spans="1:8" x14ac:dyDescent="0.2">
      <c r="A363" s="93">
        <f t="shared" si="11"/>
        <v>43818</v>
      </c>
      <c r="B363" s="94" t="str">
        <f t="shared" si="10"/>
        <v/>
      </c>
      <c r="C363" s="122"/>
      <c r="D363" s="122"/>
      <c r="E363" s="122"/>
      <c r="F363" s="122"/>
      <c r="G363" s="122"/>
      <c r="H363" s="122"/>
    </row>
    <row r="364" spans="1:8" x14ac:dyDescent="0.2">
      <c r="A364" s="93">
        <f t="shared" si="11"/>
        <v>43819</v>
      </c>
      <c r="B364" s="94" t="str">
        <f t="shared" si="10"/>
        <v/>
      </c>
      <c r="C364" s="122"/>
      <c r="D364" s="122"/>
      <c r="E364" s="122"/>
      <c r="F364" s="122"/>
      <c r="G364" s="122"/>
      <c r="H364" s="122"/>
    </row>
    <row r="365" spans="1:8" x14ac:dyDescent="0.2">
      <c r="A365" s="93">
        <f t="shared" si="11"/>
        <v>43820</v>
      </c>
      <c r="B365" s="94" t="str">
        <f t="shared" si="10"/>
        <v/>
      </c>
      <c r="C365" s="122"/>
      <c r="D365" s="122"/>
      <c r="E365" s="122"/>
      <c r="F365" s="122"/>
      <c r="G365" s="122"/>
      <c r="H365" s="122"/>
    </row>
    <row r="366" spans="1:8" x14ac:dyDescent="0.2">
      <c r="A366" s="93">
        <f t="shared" si="11"/>
        <v>43821</v>
      </c>
      <c r="B366" s="94" t="str">
        <f t="shared" si="10"/>
        <v/>
      </c>
      <c r="C366" s="122"/>
      <c r="D366" s="122"/>
      <c r="E366" s="122"/>
      <c r="F366" s="122"/>
      <c r="G366" s="122"/>
      <c r="H366" s="122"/>
    </row>
    <row r="367" spans="1:8" x14ac:dyDescent="0.2">
      <c r="A367" s="93">
        <f t="shared" si="11"/>
        <v>43822</v>
      </c>
      <c r="B367" s="94" t="str">
        <f t="shared" si="10"/>
        <v/>
      </c>
      <c r="C367" s="122"/>
      <c r="D367" s="122"/>
      <c r="E367" s="122"/>
      <c r="F367" s="122"/>
      <c r="G367" s="122"/>
      <c r="H367" s="122"/>
    </row>
    <row r="368" spans="1:8" x14ac:dyDescent="0.2">
      <c r="A368" s="93">
        <f t="shared" si="11"/>
        <v>43823</v>
      </c>
      <c r="B368" s="94" t="str">
        <f t="shared" si="10"/>
        <v/>
      </c>
      <c r="C368" s="122"/>
      <c r="D368" s="122"/>
      <c r="E368" s="122"/>
      <c r="F368" s="122"/>
      <c r="G368" s="122"/>
      <c r="H368" s="122"/>
    </row>
    <row r="369" spans="1:8" x14ac:dyDescent="0.2">
      <c r="A369" s="93">
        <f t="shared" si="11"/>
        <v>43824</v>
      </c>
      <c r="B369" s="94" t="str">
        <f t="shared" si="10"/>
        <v>Mittwoch</v>
      </c>
      <c r="C369" s="122"/>
      <c r="D369" s="122"/>
      <c r="E369" s="122"/>
      <c r="F369" s="122"/>
      <c r="G369" s="122"/>
      <c r="H369" s="122"/>
    </row>
    <row r="370" spans="1:8" x14ac:dyDescent="0.2">
      <c r="A370" s="93">
        <f t="shared" si="11"/>
        <v>43825</v>
      </c>
      <c r="B370" s="94" t="str">
        <f t="shared" si="10"/>
        <v/>
      </c>
      <c r="C370" s="122"/>
      <c r="D370" s="122"/>
      <c r="E370" s="122"/>
      <c r="F370" s="122"/>
      <c r="G370" s="122"/>
      <c r="H370" s="122"/>
    </row>
    <row r="371" spans="1:8" x14ac:dyDescent="0.2">
      <c r="A371" s="93">
        <f t="shared" si="11"/>
        <v>43826</v>
      </c>
      <c r="B371" s="94" t="str">
        <f t="shared" si="10"/>
        <v/>
      </c>
      <c r="C371" s="122"/>
      <c r="D371" s="122"/>
      <c r="E371" s="122"/>
      <c r="F371" s="122"/>
      <c r="G371" s="122"/>
      <c r="H371" s="122"/>
    </row>
    <row r="372" spans="1:8" x14ac:dyDescent="0.2">
      <c r="A372" s="93">
        <f t="shared" si="11"/>
        <v>43827</v>
      </c>
      <c r="B372" s="94" t="str">
        <f t="shared" si="10"/>
        <v/>
      </c>
      <c r="C372" s="122"/>
      <c r="D372" s="122"/>
      <c r="E372" s="122"/>
      <c r="F372" s="122"/>
      <c r="G372" s="122"/>
      <c r="H372" s="122"/>
    </row>
    <row r="373" spans="1:8" x14ac:dyDescent="0.2">
      <c r="A373" s="93">
        <f t="shared" si="11"/>
        <v>43828</v>
      </c>
      <c r="B373" s="94" t="str">
        <f t="shared" si="10"/>
        <v/>
      </c>
      <c r="C373" s="122"/>
      <c r="D373" s="122"/>
      <c r="E373" s="122"/>
      <c r="F373" s="122"/>
      <c r="G373" s="122"/>
      <c r="H373" s="122"/>
    </row>
    <row r="374" spans="1:8" x14ac:dyDescent="0.2">
      <c r="A374" s="93">
        <f t="shared" si="11"/>
        <v>43829</v>
      </c>
      <c r="B374" s="94" t="str">
        <f t="shared" si="10"/>
        <v/>
      </c>
      <c r="C374" s="122"/>
      <c r="D374" s="122"/>
      <c r="E374" s="122"/>
      <c r="F374" s="122"/>
      <c r="G374" s="122"/>
      <c r="H374" s="122"/>
    </row>
    <row r="375" spans="1:8" x14ac:dyDescent="0.2">
      <c r="A375" s="93">
        <f t="shared" si="11"/>
        <v>43830</v>
      </c>
      <c r="B375" s="94" t="str">
        <f t="shared" si="10"/>
        <v/>
      </c>
      <c r="C375" s="122"/>
      <c r="D375" s="122"/>
      <c r="E375" s="122"/>
      <c r="F375" s="122"/>
      <c r="G375" s="122"/>
      <c r="H375" s="122"/>
    </row>
    <row r="376" spans="1:8" x14ac:dyDescent="0.2">
      <c r="A376" s="93" t="str">
        <f>IF(YEAR(A375+1)=U!B12,A375+1,"")</f>
        <v/>
      </c>
      <c r="B376" s="94" t="str">
        <f t="shared" si="10"/>
        <v/>
      </c>
      <c r="C376" s="122"/>
      <c r="D376" s="122"/>
      <c r="E376" s="122"/>
      <c r="F376" s="122"/>
      <c r="G376" s="122"/>
      <c r="H376" s="122"/>
    </row>
    <row r="377" spans="1:8" x14ac:dyDescent="0.2">
      <c r="C377" s="95"/>
      <c r="D377" s="95"/>
      <c r="E377" s="95"/>
      <c r="F377" s="95"/>
      <c r="G377" s="95"/>
      <c r="H377" s="95"/>
    </row>
    <row r="378" spans="1:8" x14ac:dyDescent="0.2">
      <c r="C378" s="95"/>
      <c r="D378" s="95"/>
      <c r="E378" s="95"/>
      <c r="F378" s="95"/>
      <c r="G378" s="95"/>
      <c r="H378" s="95"/>
    </row>
    <row r="379" spans="1:8" x14ac:dyDescent="0.2">
      <c r="C379" s="95"/>
      <c r="D379" s="95"/>
      <c r="E379" s="95"/>
      <c r="F379" s="95"/>
      <c r="G379" s="95"/>
      <c r="H379" s="95"/>
    </row>
    <row r="380" spans="1:8" x14ac:dyDescent="0.2">
      <c r="C380" s="95"/>
      <c r="D380" s="95"/>
      <c r="E380" s="95"/>
      <c r="F380" s="95"/>
      <c r="G380" s="95"/>
      <c r="H380" s="95"/>
    </row>
  </sheetData>
  <sheetProtection algorithmName="SHA-512" hashValue="d+5kaScX/C1CoRk4ajAobjy3orEqtEQ9obA5QOancF6Kg41SuN8C/Gstmq4x0sIXeJWz2sSOlPDbeuPVB6OtuA==" saltValue="a7IFc47gtfQ5otm24+QcVg==" spinCount="100000" sheet="1" objects="1" scenarios="1" formatCells="0" formatColumns="0" formatRows="0" autoFilter="0"/>
  <mergeCells count="1">
    <mergeCell ref="A8:A9"/>
  </mergeCells>
  <conditionalFormatting sqref="C8:H8">
    <cfRule type="expression" dxfId="11" priority="1" stopIfTrue="1">
      <formula>AND(SUM(C11:C376)&gt;0,C$8="")</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kein Listeneintrag" error="Kein Listeneintrag!" promptTitle="Unternehmen auswählen" prompt="Änderungen der Liste_x000a_im Blatt &quot;L&quot; möglich!" xr:uid="{00000000-0002-0000-0100-000000000000}">
          <x14:formula1>
            <xm:f>L!$F$22:$F$35</xm:f>
          </x14:formula1>
          <xm:sqref>C8:H8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outlinePr showOutlineSymbols="0"/>
    <pageSetUpPr fitToPage="1"/>
  </sheetPr>
  <dimension ref="A1:XEX42"/>
  <sheetViews>
    <sheetView showGridLines="0" showOutlineSymbols="0" workbookViewId="0"/>
  </sheetViews>
  <sheetFormatPr baseColWidth="10" defaultColWidth="10.7109375" defaultRowHeight="12.75" x14ac:dyDescent="0.2"/>
  <cols>
    <col min="1" max="1" width="34.7109375" style="8" customWidth="1"/>
    <col min="2" max="13" width="10.7109375" style="11" customWidth="1"/>
    <col min="14" max="14" width="10.7109375" style="8"/>
    <col min="15" max="16384" width="10.7109375" style="13"/>
  </cols>
  <sheetData>
    <row r="1" spans="1:16378" s="12" customFormat="1" x14ac:dyDescent="0.2">
      <c r="A1" s="7"/>
      <c r="B1" s="8"/>
      <c r="C1" s="8"/>
      <c r="D1" s="8"/>
      <c r="E1" s="8"/>
      <c r="F1" s="9"/>
      <c r="G1" s="9"/>
      <c r="H1" s="9"/>
      <c r="I1" s="9"/>
      <c r="J1" s="9"/>
      <c r="K1" s="9"/>
      <c r="L1" s="9"/>
      <c r="M1" s="9"/>
      <c r="N1" s="9"/>
    </row>
    <row r="2" spans="1:16378" s="12" customFormat="1" ht="20.100000000000001" customHeight="1" x14ac:dyDescent="0.2">
      <c r="B2" s="9"/>
      <c r="C2" s="9"/>
      <c r="D2" s="9"/>
      <c r="E2" s="9"/>
      <c r="F2" s="9"/>
      <c r="G2" s="9"/>
      <c r="H2" s="9"/>
      <c r="I2" s="9"/>
      <c r="J2" s="9"/>
      <c r="K2" s="9"/>
      <c r="L2" s="9"/>
      <c r="M2" s="9"/>
      <c r="N2" s="9"/>
    </row>
    <row r="3" spans="1:16378" s="12" customFormat="1" ht="20.100000000000001" customHeight="1" x14ac:dyDescent="0.2">
      <c r="A3" s="9"/>
      <c r="B3" s="9"/>
      <c r="C3" s="9"/>
      <c r="D3" s="9"/>
      <c r="E3" s="9"/>
      <c r="F3" s="9"/>
      <c r="G3" s="9"/>
      <c r="H3" s="9"/>
      <c r="I3" s="9"/>
      <c r="J3" s="9"/>
      <c r="K3" s="9"/>
      <c r="L3" s="9"/>
      <c r="M3" s="9"/>
      <c r="N3" s="9"/>
    </row>
    <row r="4" spans="1:16378" s="12" customFormat="1" x14ac:dyDescent="0.2">
      <c r="A4" s="1" t="s">
        <v>0</v>
      </c>
      <c r="B4" s="9"/>
      <c r="C4" s="9"/>
      <c r="D4" s="9"/>
      <c r="E4" s="9"/>
      <c r="F4" s="9"/>
      <c r="G4" s="9"/>
      <c r="H4" s="9"/>
      <c r="I4" s="9"/>
      <c r="J4" s="9"/>
      <c r="K4" s="9"/>
      <c r="L4" s="9"/>
      <c r="M4" s="9"/>
      <c r="N4" s="9"/>
    </row>
    <row r="5" spans="1:16378" s="12" customFormat="1" x14ac:dyDescent="0.2">
      <c r="I5" s="9"/>
      <c r="J5" s="9"/>
      <c r="K5" s="9"/>
      <c r="L5" s="9"/>
      <c r="M5" s="9"/>
      <c r="N5" s="9"/>
    </row>
    <row r="6" spans="1:16378" s="12" customFormat="1" ht="15.75" x14ac:dyDescent="0.2">
      <c r="A6" s="37" t="str">
        <f>"Monatserhebung " &amp;U!A11&amp;" "&amp;U!B12</f>
        <v>Monatserhebung Erdgashändler 2019</v>
      </c>
      <c r="B6" s="38"/>
      <c r="C6" s="38"/>
      <c r="D6" s="38"/>
      <c r="E6" s="38"/>
      <c r="F6" s="38"/>
      <c r="G6" s="38"/>
      <c r="H6" s="39"/>
      <c r="I6" s="9"/>
      <c r="J6" s="9"/>
      <c r="K6" s="9"/>
      <c r="L6" s="9"/>
      <c r="M6" s="9"/>
      <c r="N6" s="9"/>
    </row>
    <row r="7" spans="1:16378" s="12" customFormat="1" ht="15.75" x14ac:dyDescent="0.2">
      <c r="A7" s="40" t="s">
        <v>6</v>
      </c>
      <c r="B7" s="38" t="str">
        <f>IF(U!B13="","",U!B13)</f>
        <v/>
      </c>
      <c r="C7" s="38"/>
      <c r="D7" s="38"/>
      <c r="E7" s="38"/>
      <c r="F7" s="38"/>
      <c r="G7" s="38"/>
      <c r="H7" s="39"/>
      <c r="I7" s="9"/>
      <c r="J7" s="9"/>
      <c r="K7" s="9"/>
      <c r="L7" s="9"/>
      <c r="M7" s="9"/>
      <c r="N7" s="9"/>
    </row>
    <row r="8" spans="1:16378" ht="15.75" x14ac:dyDescent="0.2">
      <c r="A8" s="37" t="s">
        <v>164</v>
      </c>
      <c r="B8" s="38"/>
      <c r="C8" s="38"/>
      <c r="D8" s="38"/>
      <c r="E8" s="38"/>
      <c r="F8" s="38"/>
      <c r="G8" s="38"/>
      <c r="H8" s="39"/>
      <c r="I8" s="8"/>
      <c r="J8" s="8"/>
      <c r="K8" s="8"/>
      <c r="L8" s="8"/>
      <c r="M8" s="8"/>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row>
    <row r="9" spans="1:16378" s="10" customFormat="1" x14ac:dyDescent="0.2">
      <c r="A9" s="8"/>
      <c r="B9" s="8"/>
      <c r="C9" s="8"/>
      <c r="D9" s="8"/>
      <c r="E9" s="8"/>
      <c r="F9" s="8"/>
      <c r="G9" s="8"/>
      <c r="H9" s="8"/>
      <c r="I9" s="8"/>
      <c r="J9" s="8"/>
      <c r="K9" s="8"/>
      <c r="L9" s="8"/>
      <c r="M9" s="8"/>
      <c r="N9" s="8"/>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row>
    <row r="10" spans="1:16378" ht="25.5" customHeight="1" x14ac:dyDescent="0.2">
      <c r="A10" s="17" t="s">
        <v>179</v>
      </c>
      <c r="B10" s="16" t="s">
        <v>10</v>
      </c>
      <c r="C10" s="15" t="s">
        <v>166</v>
      </c>
      <c r="D10" s="15" t="s">
        <v>167</v>
      </c>
      <c r="E10" s="15" t="s">
        <v>168</v>
      </c>
      <c r="F10" s="15" t="s">
        <v>169</v>
      </c>
      <c r="G10" s="15" t="s">
        <v>170</v>
      </c>
      <c r="H10" s="15" t="s">
        <v>171</v>
      </c>
      <c r="I10" s="15" t="s">
        <v>172</v>
      </c>
      <c r="J10" s="15" t="s">
        <v>173</v>
      </c>
      <c r="K10" s="15" t="s">
        <v>174</v>
      </c>
      <c r="L10" s="15" t="s">
        <v>175</v>
      </c>
      <c r="M10" s="15" t="s">
        <v>176</v>
      </c>
      <c r="N10" s="15" t="s">
        <v>177</v>
      </c>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row>
    <row r="11" spans="1:16378" ht="12.75" customHeight="1" x14ac:dyDescent="0.2">
      <c r="A11" s="164"/>
      <c r="B11" s="49" t="s">
        <v>14</v>
      </c>
      <c r="C11" s="50"/>
      <c r="D11" s="50"/>
      <c r="E11" s="50"/>
      <c r="F11" s="50"/>
      <c r="G11" s="50"/>
      <c r="H11" s="50"/>
      <c r="I11" s="50"/>
      <c r="J11" s="50"/>
      <c r="K11" s="50"/>
      <c r="L11" s="50"/>
      <c r="M11" s="50"/>
      <c r="N11" s="50"/>
      <c r="O11" s="109" t="str">
        <f>IF(MAX(C11:N11)&gt;10,"Überprüfen Sie bitte, ob der Preis in der richtigen Einheit (Cent/kWh) angegeben wurde.","")</f>
        <v/>
      </c>
    </row>
    <row r="12" spans="1:16378" ht="12.75" customHeight="1" x14ac:dyDescent="0.2">
      <c r="A12" s="165"/>
      <c r="B12" s="51" t="s">
        <v>161</v>
      </c>
      <c r="C12" s="52"/>
      <c r="D12" s="52"/>
      <c r="E12" s="52"/>
      <c r="F12" s="52"/>
      <c r="G12" s="52"/>
      <c r="H12" s="52"/>
      <c r="I12" s="52"/>
      <c r="J12" s="52"/>
      <c r="K12" s="52"/>
      <c r="L12" s="52"/>
      <c r="M12" s="52"/>
      <c r="N12" s="52"/>
      <c r="O12" s="110"/>
    </row>
    <row r="13" spans="1:16378" x14ac:dyDescent="0.2">
      <c r="A13" s="164"/>
      <c r="B13" s="49" t="s">
        <v>14</v>
      </c>
      <c r="C13" s="50"/>
      <c r="D13" s="50"/>
      <c r="E13" s="50"/>
      <c r="F13" s="50"/>
      <c r="G13" s="50"/>
      <c r="H13" s="50"/>
      <c r="I13" s="50"/>
      <c r="J13" s="50"/>
      <c r="K13" s="50"/>
      <c r="L13" s="50"/>
      <c r="M13" s="50"/>
      <c r="N13" s="50"/>
      <c r="O13" s="109" t="str">
        <f>IF(MAX(C13:N13)&gt;10,"Überprüfen Sie bitte, ob der Preis in der richtigen Einheit (Cent/kWh) angegeben wurde.","")</f>
        <v/>
      </c>
    </row>
    <row r="14" spans="1:16378" x14ac:dyDescent="0.2">
      <c r="A14" s="165"/>
      <c r="B14" s="51" t="s">
        <v>161</v>
      </c>
      <c r="C14" s="52"/>
      <c r="D14" s="52"/>
      <c r="E14" s="52"/>
      <c r="F14" s="52"/>
      <c r="G14" s="52"/>
      <c r="H14" s="52"/>
      <c r="I14" s="52"/>
      <c r="J14" s="52"/>
      <c r="K14" s="52"/>
      <c r="L14" s="52"/>
      <c r="M14" s="52"/>
      <c r="N14" s="52"/>
      <c r="O14" s="110"/>
    </row>
    <row r="15" spans="1:16378" x14ac:dyDescent="0.2">
      <c r="A15" s="164"/>
      <c r="B15" s="49" t="s">
        <v>14</v>
      </c>
      <c r="C15" s="50"/>
      <c r="D15" s="50"/>
      <c r="E15" s="50"/>
      <c r="F15" s="50"/>
      <c r="G15" s="50"/>
      <c r="H15" s="50"/>
      <c r="I15" s="50"/>
      <c r="J15" s="50"/>
      <c r="K15" s="50"/>
      <c r="L15" s="50"/>
      <c r="M15" s="50"/>
      <c r="N15" s="50"/>
      <c r="O15" s="109" t="str">
        <f>IF(MAX(C15:N15)&gt;10,"Überprüfen Sie bitte, ob der Preis in der richtigen Einheit (Cent/kWh) angegeben wurde.","")</f>
        <v/>
      </c>
    </row>
    <row r="16" spans="1:16378" x14ac:dyDescent="0.2">
      <c r="A16" s="165"/>
      <c r="B16" s="51" t="s">
        <v>161</v>
      </c>
      <c r="C16" s="52"/>
      <c r="D16" s="52"/>
      <c r="E16" s="52"/>
      <c r="F16" s="52"/>
      <c r="G16" s="52"/>
      <c r="H16" s="52"/>
      <c r="I16" s="52"/>
      <c r="J16" s="52"/>
      <c r="K16" s="52"/>
      <c r="L16" s="52"/>
      <c r="M16" s="52"/>
      <c r="N16" s="52"/>
      <c r="O16" s="110"/>
    </row>
    <row r="17" spans="1:15" x14ac:dyDescent="0.2">
      <c r="A17" s="164"/>
      <c r="B17" s="49" t="s">
        <v>14</v>
      </c>
      <c r="C17" s="50"/>
      <c r="D17" s="50"/>
      <c r="E17" s="50"/>
      <c r="F17" s="50"/>
      <c r="G17" s="50"/>
      <c r="H17" s="50"/>
      <c r="I17" s="50"/>
      <c r="J17" s="50"/>
      <c r="K17" s="50"/>
      <c r="L17" s="50"/>
      <c r="M17" s="50"/>
      <c r="N17" s="50"/>
      <c r="O17" s="109" t="str">
        <f>IF(MAX(C17:N17)&gt;10,"Überprüfen Sie bitte, ob der Preis in der richtigen Einheit (Cent/kWh) angegeben wurde.","")</f>
        <v/>
      </c>
    </row>
    <row r="18" spans="1:15" x14ac:dyDescent="0.2">
      <c r="A18" s="165"/>
      <c r="B18" s="51" t="s">
        <v>161</v>
      </c>
      <c r="C18" s="52"/>
      <c r="D18" s="52"/>
      <c r="E18" s="52"/>
      <c r="F18" s="52"/>
      <c r="G18" s="52"/>
      <c r="H18" s="52"/>
      <c r="I18" s="52"/>
      <c r="J18" s="52"/>
      <c r="K18" s="52"/>
      <c r="L18" s="52"/>
      <c r="M18" s="52"/>
      <c r="N18" s="52"/>
      <c r="O18" s="110"/>
    </row>
    <row r="19" spans="1:15" x14ac:dyDescent="0.2">
      <c r="A19" s="164"/>
      <c r="B19" s="49" t="s">
        <v>14</v>
      </c>
      <c r="C19" s="50"/>
      <c r="D19" s="50"/>
      <c r="E19" s="50"/>
      <c r="F19" s="50"/>
      <c r="G19" s="50"/>
      <c r="H19" s="50"/>
      <c r="I19" s="50"/>
      <c r="J19" s="50"/>
      <c r="K19" s="50"/>
      <c r="L19" s="50"/>
      <c r="M19" s="50"/>
      <c r="N19" s="50"/>
      <c r="O19" s="109" t="str">
        <f>IF(MAX(C19:N19)&gt;10,"Überprüfen Sie bitte, ob der Preis in der richtigen Einheit (Cent/kWh) angegeben wurde.","")</f>
        <v/>
      </c>
    </row>
    <row r="20" spans="1:15" x14ac:dyDescent="0.2">
      <c r="A20" s="165"/>
      <c r="B20" s="51" t="s">
        <v>161</v>
      </c>
      <c r="C20" s="52"/>
      <c r="D20" s="52"/>
      <c r="E20" s="52"/>
      <c r="F20" s="52"/>
      <c r="G20" s="52"/>
      <c r="H20" s="52"/>
      <c r="I20" s="52"/>
      <c r="J20" s="52"/>
      <c r="K20" s="52"/>
      <c r="L20" s="52"/>
      <c r="M20" s="52"/>
      <c r="N20" s="52"/>
      <c r="O20" s="110"/>
    </row>
    <row r="21" spans="1:15" x14ac:dyDescent="0.2">
      <c r="A21" s="164"/>
      <c r="B21" s="49" t="s">
        <v>14</v>
      </c>
      <c r="C21" s="50"/>
      <c r="D21" s="50"/>
      <c r="E21" s="50"/>
      <c r="F21" s="50"/>
      <c r="G21" s="50"/>
      <c r="H21" s="50"/>
      <c r="I21" s="50"/>
      <c r="J21" s="50"/>
      <c r="K21" s="50"/>
      <c r="L21" s="50"/>
      <c r="M21" s="50"/>
      <c r="N21" s="50"/>
      <c r="O21" s="109" t="str">
        <f>IF(MAX(C21:N21)&gt;10,"Überprüfen Sie bitte, ob der Preis in der richtigen Einheit (Cent/kWh) angegeben wurde.","")</f>
        <v/>
      </c>
    </row>
    <row r="22" spans="1:15" x14ac:dyDescent="0.2">
      <c r="A22" s="165"/>
      <c r="B22" s="51" t="s">
        <v>161</v>
      </c>
      <c r="C22" s="52"/>
      <c r="D22" s="52"/>
      <c r="E22" s="52"/>
      <c r="F22" s="52"/>
      <c r="G22" s="52"/>
      <c r="H22" s="52"/>
      <c r="I22" s="52"/>
      <c r="J22" s="52"/>
      <c r="K22" s="52"/>
      <c r="L22" s="52"/>
      <c r="M22" s="52"/>
      <c r="N22" s="52"/>
      <c r="O22" s="110"/>
    </row>
    <row r="23" spans="1:15" x14ac:dyDescent="0.2">
      <c r="A23" s="164"/>
      <c r="B23" s="49" t="s">
        <v>14</v>
      </c>
      <c r="C23" s="50"/>
      <c r="D23" s="50"/>
      <c r="E23" s="50"/>
      <c r="F23" s="50"/>
      <c r="G23" s="50"/>
      <c r="H23" s="50"/>
      <c r="I23" s="50"/>
      <c r="J23" s="50"/>
      <c r="K23" s="50"/>
      <c r="L23" s="50"/>
      <c r="M23" s="50"/>
      <c r="N23" s="50"/>
      <c r="O23" s="109" t="str">
        <f>IF(MAX(C23:N23)&gt;10,"Überprüfen Sie bitte, ob der Preis in der richtigen Einheit (Cent/kWh) angegeben wurde.","")</f>
        <v/>
      </c>
    </row>
    <row r="24" spans="1:15" x14ac:dyDescent="0.2">
      <c r="A24" s="165"/>
      <c r="B24" s="51" t="s">
        <v>161</v>
      </c>
      <c r="C24" s="52"/>
      <c r="D24" s="52"/>
      <c r="E24" s="52"/>
      <c r="F24" s="52"/>
      <c r="G24" s="52"/>
      <c r="H24" s="52"/>
      <c r="I24" s="52"/>
      <c r="J24" s="52"/>
      <c r="K24" s="52"/>
      <c r="L24" s="52"/>
      <c r="M24" s="52"/>
      <c r="N24" s="52"/>
      <c r="O24" s="110"/>
    </row>
    <row r="25" spans="1:15" x14ac:dyDescent="0.2">
      <c r="A25" s="164"/>
      <c r="B25" s="49" t="s">
        <v>14</v>
      </c>
      <c r="C25" s="50"/>
      <c r="D25" s="50"/>
      <c r="E25" s="50"/>
      <c r="F25" s="50"/>
      <c r="G25" s="50"/>
      <c r="H25" s="50"/>
      <c r="I25" s="50"/>
      <c r="J25" s="50"/>
      <c r="K25" s="50"/>
      <c r="L25" s="50"/>
      <c r="M25" s="50"/>
      <c r="N25" s="50"/>
      <c r="O25" s="109" t="str">
        <f>IF(MAX(C25:N25)&gt;10,"Überprüfen Sie bitte, ob der Preis in der richtigen Einheit (Cent/kWh) angegeben wurde.","")</f>
        <v/>
      </c>
    </row>
    <row r="26" spans="1:15" x14ac:dyDescent="0.2">
      <c r="A26" s="165"/>
      <c r="B26" s="51" t="s">
        <v>161</v>
      </c>
      <c r="C26" s="52"/>
      <c r="D26" s="52"/>
      <c r="E26" s="52"/>
      <c r="F26" s="52"/>
      <c r="G26" s="52"/>
      <c r="H26" s="52"/>
      <c r="I26" s="52"/>
      <c r="J26" s="52"/>
      <c r="K26" s="52"/>
      <c r="L26" s="52"/>
      <c r="M26" s="52"/>
      <c r="N26" s="52"/>
      <c r="O26" s="110"/>
    </row>
    <row r="27" spans="1:15" x14ac:dyDescent="0.2">
      <c r="A27" s="164"/>
      <c r="B27" s="49" t="s">
        <v>14</v>
      </c>
      <c r="C27" s="50"/>
      <c r="D27" s="50"/>
      <c r="E27" s="50"/>
      <c r="F27" s="50"/>
      <c r="G27" s="50"/>
      <c r="H27" s="50"/>
      <c r="I27" s="50"/>
      <c r="J27" s="50"/>
      <c r="K27" s="50"/>
      <c r="L27" s="50"/>
      <c r="M27" s="50"/>
      <c r="N27" s="50"/>
      <c r="O27" s="109" t="str">
        <f>IF(MAX(C27:N27)&gt;10,"Überprüfen Sie bitte, ob der Preis in der richtigen Einheit (Cent/kWh) angegeben wurde.","")</f>
        <v/>
      </c>
    </row>
    <row r="28" spans="1:15" x14ac:dyDescent="0.2">
      <c r="A28" s="165"/>
      <c r="B28" s="51" t="s">
        <v>161</v>
      </c>
      <c r="C28" s="52"/>
      <c r="D28" s="52"/>
      <c r="E28" s="52"/>
      <c r="F28" s="52"/>
      <c r="G28" s="52"/>
      <c r="H28" s="52"/>
      <c r="I28" s="52"/>
      <c r="J28" s="52"/>
      <c r="K28" s="52"/>
      <c r="L28" s="52"/>
      <c r="M28" s="52"/>
      <c r="N28" s="52"/>
      <c r="O28" s="110"/>
    </row>
    <row r="29" spans="1:15" x14ac:dyDescent="0.2">
      <c r="A29" s="164"/>
      <c r="B29" s="49" t="s">
        <v>14</v>
      </c>
      <c r="C29" s="50"/>
      <c r="D29" s="50"/>
      <c r="E29" s="50"/>
      <c r="F29" s="50"/>
      <c r="G29" s="50"/>
      <c r="H29" s="50"/>
      <c r="I29" s="50"/>
      <c r="J29" s="50"/>
      <c r="K29" s="50"/>
      <c r="L29" s="50"/>
      <c r="M29" s="50"/>
      <c r="N29" s="50"/>
      <c r="O29" s="109" t="str">
        <f>IF(MAX(C29:N29)&gt;10,"Überprüfen Sie bitte, ob der Preis in der richtigen Einheit (Cent/kWh) angegeben wurde.","")</f>
        <v/>
      </c>
    </row>
    <row r="30" spans="1:15" x14ac:dyDescent="0.2">
      <c r="A30" s="165"/>
      <c r="B30" s="51" t="s">
        <v>161</v>
      </c>
      <c r="C30" s="52"/>
      <c r="D30" s="52"/>
      <c r="E30" s="52"/>
      <c r="F30" s="52"/>
      <c r="G30" s="52"/>
      <c r="H30" s="52"/>
      <c r="I30" s="52"/>
      <c r="J30" s="52"/>
      <c r="K30" s="52"/>
      <c r="L30" s="52"/>
      <c r="M30" s="52"/>
      <c r="N30" s="52"/>
      <c r="O30" s="110"/>
    </row>
    <row r="31" spans="1:15" x14ac:dyDescent="0.2">
      <c r="A31" s="164"/>
      <c r="B31" s="49" t="s">
        <v>14</v>
      </c>
      <c r="C31" s="50"/>
      <c r="D31" s="50"/>
      <c r="E31" s="50"/>
      <c r="F31" s="50"/>
      <c r="G31" s="50"/>
      <c r="H31" s="50"/>
      <c r="I31" s="50"/>
      <c r="J31" s="50"/>
      <c r="K31" s="50"/>
      <c r="L31" s="50"/>
      <c r="M31" s="50"/>
      <c r="N31" s="50"/>
      <c r="O31" s="109" t="str">
        <f>IF(MAX(C31:N31)&gt;10,"Überprüfen Sie bitte, ob der Preis in der richtigen Einheit (Cent/kWh) angegeben wurde.","")</f>
        <v/>
      </c>
    </row>
    <row r="32" spans="1:15" x14ac:dyDescent="0.2">
      <c r="A32" s="165"/>
      <c r="B32" s="51" t="s">
        <v>161</v>
      </c>
      <c r="C32" s="52"/>
      <c r="D32" s="52"/>
      <c r="E32" s="52"/>
      <c r="F32" s="52"/>
      <c r="G32" s="52"/>
      <c r="H32" s="52"/>
      <c r="I32" s="52"/>
      <c r="J32" s="52"/>
      <c r="K32" s="52"/>
      <c r="L32" s="52"/>
      <c r="M32" s="52"/>
      <c r="N32" s="52"/>
      <c r="O32" s="110"/>
    </row>
    <row r="33" spans="1:15" x14ac:dyDescent="0.2">
      <c r="A33" s="164"/>
      <c r="B33" s="49" t="s">
        <v>14</v>
      </c>
      <c r="C33" s="50"/>
      <c r="D33" s="50"/>
      <c r="E33" s="50"/>
      <c r="F33" s="50"/>
      <c r="G33" s="50"/>
      <c r="H33" s="50"/>
      <c r="I33" s="50"/>
      <c r="J33" s="50"/>
      <c r="K33" s="50"/>
      <c r="L33" s="50"/>
      <c r="M33" s="50"/>
      <c r="N33" s="50"/>
      <c r="O33" s="109" t="str">
        <f>IF(MAX(C33:N33)&gt;10,"Überprüfen Sie bitte, ob der Preis in der richtigen Einheit (Cent/kWh) angegeben wurde.","")</f>
        <v/>
      </c>
    </row>
    <row r="34" spans="1:15" x14ac:dyDescent="0.2">
      <c r="A34" s="165"/>
      <c r="B34" s="51" t="s">
        <v>161</v>
      </c>
      <c r="C34" s="52"/>
      <c r="D34" s="52"/>
      <c r="E34" s="52"/>
      <c r="F34" s="52"/>
      <c r="G34" s="52"/>
      <c r="H34" s="52"/>
      <c r="I34" s="52"/>
      <c r="J34" s="52"/>
      <c r="K34" s="52"/>
      <c r="L34" s="52"/>
      <c r="M34" s="52"/>
      <c r="N34" s="52"/>
      <c r="O34" s="110"/>
    </row>
    <row r="35" spans="1:15" x14ac:dyDescent="0.2">
      <c r="A35" s="164"/>
      <c r="B35" s="49" t="s">
        <v>14</v>
      </c>
      <c r="C35" s="50"/>
      <c r="D35" s="50"/>
      <c r="E35" s="50"/>
      <c r="F35" s="50"/>
      <c r="G35" s="50"/>
      <c r="H35" s="50"/>
      <c r="I35" s="50"/>
      <c r="J35" s="50"/>
      <c r="K35" s="50"/>
      <c r="L35" s="50"/>
      <c r="M35" s="50"/>
      <c r="N35" s="50"/>
      <c r="O35" s="109" t="str">
        <f>IF(MAX(C35:N35)&gt;10,"Überprüfen Sie bitte, ob der Preis in der richtigen Einheit (Cent/kWh) angegeben wurde.","")</f>
        <v/>
      </c>
    </row>
    <row r="36" spans="1:15" x14ac:dyDescent="0.2">
      <c r="A36" s="165"/>
      <c r="B36" s="51" t="s">
        <v>161</v>
      </c>
      <c r="C36" s="52"/>
      <c r="D36" s="52"/>
      <c r="E36" s="52"/>
      <c r="F36" s="52"/>
      <c r="G36" s="52"/>
      <c r="H36" s="52"/>
      <c r="I36" s="52"/>
      <c r="J36" s="52"/>
      <c r="K36" s="52"/>
      <c r="L36" s="52"/>
      <c r="M36" s="52"/>
      <c r="N36" s="52"/>
      <c r="O36" s="110"/>
    </row>
    <row r="37" spans="1:15" x14ac:dyDescent="0.2">
      <c r="B37" s="8"/>
      <c r="C37" s="8"/>
      <c r="D37" s="8"/>
      <c r="E37" s="8"/>
      <c r="F37" s="8"/>
      <c r="H37" s="8"/>
      <c r="I37" s="8"/>
      <c r="J37" s="8"/>
      <c r="K37" s="8"/>
      <c r="L37" s="8"/>
    </row>
    <row r="38" spans="1:15" x14ac:dyDescent="0.2">
      <c r="A38" s="6" t="s">
        <v>201</v>
      </c>
      <c r="B38" s="8"/>
    </row>
    <row r="39" spans="1:15" x14ac:dyDescent="0.2">
      <c r="A39" s="6" t="s">
        <v>208</v>
      </c>
    </row>
    <row r="40" spans="1:15" x14ac:dyDescent="0.2">
      <c r="A40" s="6" t="s">
        <v>181</v>
      </c>
    </row>
    <row r="41" spans="1:15" x14ac:dyDescent="0.2">
      <c r="A41" s="6" t="s">
        <v>180</v>
      </c>
    </row>
    <row r="42" spans="1:15" x14ac:dyDescent="0.2">
      <c r="C42" s="8"/>
    </row>
  </sheetData>
  <sheetProtection algorithmName="SHA-512" hashValue="0ZWAyjpBQSm44drN5JNEg5y0tVFs7kKKw8JckdUf5X1ynUSosqihkJXmsOoM1/2o99c2snRJo99ImOynaBbFOg==" saltValue="cM7e3QlMvsyubzbTScTWjA==" spinCount="100000" sheet="1" objects="1" scenarios="1" formatCells="0" formatColumns="0" formatRows="0"/>
  <sortState ref="A47:A66">
    <sortCondition ref="A47:A66"/>
  </sortState>
  <mergeCells count="13">
    <mergeCell ref="A11:A12"/>
    <mergeCell ref="A25:A26"/>
    <mergeCell ref="A13:A14"/>
    <mergeCell ref="A19:A20"/>
    <mergeCell ref="A21:A22"/>
    <mergeCell ref="A23:A24"/>
    <mergeCell ref="A35:A36"/>
    <mergeCell ref="A27:A28"/>
    <mergeCell ref="A29:A30"/>
    <mergeCell ref="A15:A16"/>
    <mergeCell ref="A17:A18"/>
    <mergeCell ref="A33:A34"/>
    <mergeCell ref="A31:A32"/>
  </mergeCells>
  <phoneticPr fontId="0" type="noConversion"/>
  <conditionalFormatting sqref="C13:N13">
    <cfRule type="expression" dxfId="10" priority="8">
      <formula>AND(C13="",SUM(C14)&gt;0)</formula>
    </cfRule>
  </conditionalFormatting>
  <conditionalFormatting sqref="C14:N14">
    <cfRule type="expression" dxfId="9" priority="7">
      <formula>AND(OR(C14="",C14=0),SUM(C13)&gt;0)</formula>
    </cfRule>
  </conditionalFormatting>
  <conditionalFormatting sqref="A11 A13 A15 A17 A19 A21 A23 A25 A27 A29 A31 A33 A35">
    <cfRule type="expression" dxfId="8" priority="5" stopIfTrue="1">
      <formula>AND(SUM(C11:N12)&lt;&gt;0,A11="")</formula>
    </cfRule>
  </conditionalFormatting>
  <conditionalFormatting sqref="C11:N11">
    <cfRule type="expression" dxfId="7" priority="4">
      <formula>AND(C11="",SUM(C12)&gt;0)</formula>
    </cfRule>
  </conditionalFormatting>
  <conditionalFormatting sqref="C12:N12">
    <cfRule type="expression" dxfId="6" priority="3">
      <formula>AND(OR(C12="",C12=0),SUM(C11)&gt;0)</formula>
    </cfRule>
  </conditionalFormatting>
  <conditionalFormatting sqref="C15:N15 C17:N17 C19:N19 C21:N21 C23:N23 C25:N25 C27:N27 C29:N29 C31:N31 C33:N33 C35:N35">
    <cfRule type="expression" dxfId="5" priority="2">
      <formula>AND(C15="",SUM(C16)&gt;0)</formula>
    </cfRule>
  </conditionalFormatting>
  <conditionalFormatting sqref="C16:N16 C18:N18 C20:N20 C22:N22 C24:N24 C26:N26 C28:N28 C30:N30 C32:N32 C34:N34 C36:N36">
    <cfRule type="expression" dxfId="4" priority="1">
      <formula>AND(OR(C16="",C16=0),SUM(C15)&gt;0)</formula>
    </cfRule>
  </conditionalFormatting>
  <pageMargins left="0.78740157499999996" right="0.78740157499999996" top="0.984251969" bottom="0.984251969" header="0.4921259845" footer="0.4921259845"/>
  <pageSetup paperSize="9" scale="54"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Importpunkt auswählen" prompt="Änderungen der Liste_x000a_im Blatt &quot;L&quot; möglich!" xr:uid="{00000000-0002-0000-0200-000000000000}">
          <x14:formula1>
            <xm:f>L!$D$10:$D$32</xm:f>
          </x14:formula1>
          <xm:sqref>A11:A36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XEX32"/>
  <sheetViews>
    <sheetView showGridLines="0" showOutlineSymbols="0" workbookViewId="0">
      <pane ySplit="10" topLeftCell="A11" activePane="bottomLeft" state="frozen"/>
      <selection activeCell="C6" sqref="C6"/>
      <selection pane="bottomLeft"/>
    </sheetView>
  </sheetViews>
  <sheetFormatPr baseColWidth="10" defaultColWidth="10.7109375" defaultRowHeight="12.75" x14ac:dyDescent="0.2"/>
  <cols>
    <col min="1" max="1" width="34.7109375" style="8" customWidth="1"/>
    <col min="2" max="13" width="10.7109375" style="11" customWidth="1"/>
    <col min="14" max="14" width="10.7109375" style="8"/>
    <col min="15" max="16384" width="10.7109375" style="13"/>
  </cols>
  <sheetData>
    <row r="1" spans="1:16378" s="12" customFormat="1" x14ac:dyDescent="0.2">
      <c r="A1" s="7"/>
      <c r="B1" s="8"/>
      <c r="C1" s="8"/>
      <c r="D1" s="8"/>
      <c r="E1" s="8"/>
      <c r="F1" s="9"/>
      <c r="G1" s="9"/>
      <c r="H1" s="9"/>
      <c r="I1" s="9"/>
      <c r="J1" s="9"/>
      <c r="K1" s="9"/>
      <c r="L1" s="9"/>
      <c r="M1" s="9"/>
      <c r="N1" s="9"/>
    </row>
    <row r="2" spans="1:16378" s="12" customFormat="1" ht="20.100000000000001" customHeight="1" x14ac:dyDescent="0.2">
      <c r="B2" s="9"/>
      <c r="C2" s="9"/>
      <c r="D2" s="9"/>
      <c r="E2" s="9"/>
      <c r="F2" s="9"/>
      <c r="G2" s="9"/>
      <c r="H2" s="9"/>
      <c r="I2" s="9"/>
      <c r="J2" s="9"/>
      <c r="K2" s="9"/>
      <c r="L2" s="9"/>
      <c r="M2" s="9"/>
      <c r="N2" s="9"/>
      <c r="O2" s="41"/>
    </row>
    <row r="3" spans="1:16378" s="12" customFormat="1" ht="20.100000000000001" customHeight="1" x14ac:dyDescent="0.2">
      <c r="A3" s="9"/>
      <c r="B3" s="9"/>
      <c r="C3" s="9"/>
      <c r="D3" s="9"/>
      <c r="E3" s="9"/>
      <c r="F3" s="9"/>
      <c r="G3" s="9"/>
      <c r="H3" s="9"/>
      <c r="I3" s="9"/>
      <c r="J3" s="9"/>
      <c r="K3" s="9"/>
      <c r="L3" s="9"/>
      <c r="M3" s="9"/>
      <c r="N3" s="9"/>
      <c r="O3" s="42"/>
    </row>
    <row r="4" spans="1:16378" s="12" customFormat="1" x14ac:dyDescent="0.2">
      <c r="A4" s="1" t="s">
        <v>0</v>
      </c>
      <c r="B4" s="9"/>
      <c r="C4" s="9"/>
      <c r="D4" s="9"/>
      <c r="E4" s="9"/>
      <c r="F4" s="9"/>
      <c r="G4" s="9"/>
      <c r="H4" s="9"/>
      <c r="I4" s="9"/>
      <c r="J4" s="9"/>
      <c r="K4" s="9"/>
      <c r="L4" s="9"/>
      <c r="M4" s="9"/>
      <c r="N4" s="9"/>
    </row>
    <row r="5" spans="1:16378" s="12" customFormat="1" x14ac:dyDescent="0.2">
      <c r="I5" s="9"/>
      <c r="J5" s="9"/>
      <c r="K5" s="9"/>
      <c r="L5" s="9"/>
      <c r="M5" s="9"/>
      <c r="N5" s="9"/>
    </row>
    <row r="6" spans="1:16378" s="12" customFormat="1" ht="15.75" x14ac:dyDescent="0.2">
      <c r="A6" s="37" t="str">
        <f>"Monatserhebung "&amp;U!A11&amp;" "&amp;U!B12</f>
        <v>Monatserhebung Erdgashändler 2019</v>
      </c>
      <c r="B6" s="38"/>
      <c r="C6" s="38"/>
      <c r="D6" s="38"/>
      <c r="E6" s="38"/>
      <c r="F6" s="38"/>
      <c r="G6" s="38"/>
      <c r="H6" s="39"/>
      <c r="I6" s="9"/>
      <c r="J6" s="9"/>
      <c r="K6" s="9"/>
      <c r="L6" s="9"/>
      <c r="M6" s="9"/>
      <c r="N6" s="9"/>
    </row>
    <row r="7" spans="1:16378" s="12" customFormat="1" ht="15.75" x14ac:dyDescent="0.2">
      <c r="A7" s="40" t="s">
        <v>6</v>
      </c>
      <c r="B7" s="38" t="str">
        <f>IF(U!B13="","",U!B13)</f>
        <v/>
      </c>
      <c r="C7" s="38"/>
      <c r="D7" s="38"/>
      <c r="E7" s="38"/>
      <c r="F7" s="38"/>
      <c r="G7" s="38"/>
      <c r="H7" s="39"/>
      <c r="I7" s="9"/>
      <c r="J7" s="9"/>
      <c r="K7" s="9"/>
      <c r="L7" s="9"/>
      <c r="M7" s="9"/>
      <c r="N7" s="9"/>
    </row>
    <row r="8" spans="1:16378" ht="15.75" x14ac:dyDescent="0.2">
      <c r="A8" s="37" t="s">
        <v>162</v>
      </c>
      <c r="B8" s="38"/>
      <c r="C8" s="38"/>
      <c r="D8" s="38"/>
      <c r="E8" s="38"/>
      <c r="F8" s="38"/>
      <c r="G8" s="38"/>
      <c r="H8" s="39"/>
      <c r="I8" s="8"/>
      <c r="J8" s="8"/>
      <c r="K8" s="8"/>
      <c r="L8" s="8"/>
      <c r="M8" s="8"/>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row>
    <row r="9" spans="1:16378" s="10" customFormat="1" x14ac:dyDescent="0.2">
      <c r="A9" s="8"/>
      <c r="B9" s="8"/>
      <c r="C9" s="8"/>
      <c r="D9" s="8"/>
      <c r="E9" s="8"/>
      <c r="F9" s="8"/>
      <c r="G9" s="8"/>
      <c r="H9" s="8"/>
      <c r="I9" s="8"/>
      <c r="J9" s="8"/>
      <c r="K9" s="8"/>
      <c r="L9" s="8"/>
      <c r="M9" s="8"/>
      <c r="N9" s="8"/>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row>
    <row r="10" spans="1:16378" x14ac:dyDescent="0.2">
      <c r="A10" s="17" t="s">
        <v>179</v>
      </c>
      <c r="B10" s="16" t="s">
        <v>10</v>
      </c>
      <c r="C10" s="15" t="s">
        <v>166</v>
      </c>
      <c r="D10" s="15" t="s">
        <v>167</v>
      </c>
      <c r="E10" s="15" t="s">
        <v>168</v>
      </c>
      <c r="F10" s="15" t="s">
        <v>169</v>
      </c>
      <c r="G10" s="15" t="s">
        <v>170</v>
      </c>
      <c r="H10" s="15" t="s">
        <v>171</v>
      </c>
      <c r="I10" s="15" t="s">
        <v>172</v>
      </c>
      <c r="J10" s="15" t="s">
        <v>173</v>
      </c>
      <c r="K10" s="15" t="s">
        <v>174</v>
      </c>
      <c r="L10" s="15" t="s">
        <v>175</v>
      </c>
      <c r="M10" s="15" t="s">
        <v>176</v>
      </c>
      <c r="N10" s="15" t="s">
        <v>177</v>
      </c>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row>
    <row r="11" spans="1:16378" x14ac:dyDescent="0.2">
      <c r="A11" s="53" t="str">
        <f>IF(MM_Imp!A11&lt;&gt;"",MM_Imp!A11,"")</f>
        <v/>
      </c>
      <c r="B11" s="49" t="s">
        <v>161</v>
      </c>
      <c r="C11" s="54"/>
      <c r="D11" s="54"/>
      <c r="E11" s="54"/>
      <c r="F11" s="54"/>
      <c r="G11" s="54"/>
      <c r="H11" s="54"/>
      <c r="I11" s="54"/>
      <c r="J11" s="54"/>
      <c r="K11" s="54"/>
      <c r="L11" s="54"/>
      <c r="M11" s="54"/>
      <c r="N11" s="54"/>
      <c r="O11" s="109" t="str">
        <f>IF(SUM(C11:N11)&gt;SUM(MM_Imp!C12:N12),"Importe müssen größer oder gleich den durchgeleiteten Importen sein","")</f>
        <v/>
      </c>
    </row>
    <row r="12" spans="1:16378" x14ac:dyDescent="0.2">
      <c r="A12" s="55" t="str">
        <f>IF(MM_Imp!A13&lt;&gt;"",MM_Imp!A13,"")</f>
        <v/>
      </c>
      <c r="B12" s="56" t="s">
        <v>161</v>
      </c>
      <c r="C12" s="57"/>
      <c r="D12" s="57"/>
      <c r="E12" s="57"/>
      <c r="F12" s="57"/>
      <c r="G12" s="57"/>
      <c r="H12" s="57"/>
      <c r="I12" s="57"/>
      <c r="J12" s="57"/>
      <c r="K12" s="57"/>
      <c r="L12" s="57"/>
      <c r="M12" s="57"/>
      <c r="N12" s="57"/>
      <c r="O12" s="109" t="str">
        <f>IF(SUM(C12:N12)&gt;SUM(MM_Imp!C14:N14),"Importe müssen größer oder gleich den durchgeleiteten Importen sein","")</f>
        <v/>
      </c>
    </row>
    <row r="13" spans="1:16378" x14ac:dyDescent="0.2">
      <c r="A13" s="55" t="str">
        <f>IF(MM_Imp!A15&lt;&gt;"",MM_Imp!A15,"")</f>
        <v/>
      </c>
      <c r="B13" s="56" t="s">
        <v>161</v>
      </c>
      <c r="C13" s="57"/>
      <c r="D13" s="57"/>
      <c r="E13" s="57"/>
      <c r="F13" s="57"/>
      <c r="G13" s="57"/>
      <c r="H13" s="57"/>
      <c r="I13" s="57"/>
      <c r="J13" s="57"/>
      <c r="K13" s="57"/>
      <c r="L13" s="57"/>
      <c r="M13" s="57"/>
      <c r="N13" s="57"/>
      <c r="O13" s="109" t="str">
        <f>IF(SUM(C13:N13)&gt;SUM(MM_Imp!C16:N16),"Importe müssen größer oder gleich den durchgeleiteten Importen sein","")</f>
        <v/>
      </c>
    </row>
    <row r="14" spans="1:16378" x14ac:dyDescent="0.2">
      <c r="A14" s="55" t="str">
        <f>IF(MM_Imp!A17&lt;&gt;"",MM_Imp!A17,"")</f>
        <v/>
      </c>
      <c r="B14" s="56" t="s">
        <v>161</v>
      </c>
      <c r="C14" s="57"/>
      <c r="D14" s="57"/>
      <c r="E14" s="57"/>
      <c r="F14" s="57"/>
      <c r="G14" s="57"/>
      <c r="H14" s="57"/>
      <c r="I14" s="57"/>
      <c r="J14" s="57"/>
      <c r="K14" s="57"/>
      <c r="L14" s="57"/>
      <c r="M14" s="57"/>
      <c r="N14" s="57"/>
      <c r="O14" s="109" t="str">
        <f>IF(SUM(C14:N14)&gt;SUM(MM_Imp!C18:N18),"Importe müssen größer oder gleich den durchgeleiteten Importen sein","")</f>
        <v/>
      </c>
    </row>
    <row r="15" spans="1:16378" x14ac:dyDescent="0.2">
      <c r="A15" s="55" t="str">
        <f>IF(MM_Imp!A19&lt;&gt;"",MM_Imp!A19,"")</f>
        <v/>
      </c>
      <c r="B15" s="56" t="s">
        <v>161</v>
      </c>
      <c r="C15" s="57"/>
      <c r="D15" s="57"/>
      <c r="E15" s="57"/>
      <c r="F15" s="57"/>
      <c r="G15" s="57"/>
      <c r="H15" s="57"/>
      <c r="I15" s="57"/>
      <c r="J15" s="57"/>
      <c r="K15" s="57"/>
      <c r="L15" s="57"/>
      <c r="M15" s="57"/>
      <c r="N15" s="57"/>
      <c r="O15" s="109" t="str">
        <f>IF(SUM(C15:N15)&gt;SUM(MM_Imp!C20:N20),"Importe müssen größer oder gleich den durchgeleiteten Importen sein","")</f>
        <v/>
      </c>
    </row>
    <row r="16" spans="1:16378" x14ac:dyDescent="0.2">
      <c r="A16" s="55" t="str">
        <f>IF(MM_Imp!A21&lt;&gt;"",MM_Imp!A21,"")</f>
        <v/>
      </c>
      <c r="B16" s="56" t="s">
        <v>161</v>
      </c>
      <c r="C16" s="57"/>
      <c r="D16" s="57"/>
      <c r="E16" s="57"/>
      <c r="F16" s="57"/>
      <c r="G16" s="57"/>
      <c r="H16" s="57"/>
      <c r="I16" s="57"/>
      <c r="J16" s="57"/>
      <c r="K16" s="57"/>
      <c r="L16" s="57"/>
      <c r="M16" s="57"/>
      <c r="N16" s="57"/>
      <c r="O16" s="109" t="str">
        <f>IF(SUM(C16:N16)&gt;SUM(MM_Imp!C22:N22),"Importe müssen größer oder gleich den durchgeleiteten Importen sein","")</f>
        <v/>
      </c>
    </row>
    <row r="17" spans="1:15" x14ac:dyDescent="0.2">
      <c r="A17" s="55" t="str">
        <f>IF(MM_Imp!A23&lt;&gt;"",MM_Imp!A23,"")</f>
        <v/>
      </c>
      <c r="B17" s="56" t="s">
        <v>161</v>
      </c>
      <c r="C17" s="57"/>
      <c r="D17" s="57"/>
      <c r="E17" s="57"/>
      <c r="F17" s="57"/>
      <c r="G17" s="57"/>
      <c r="H17" s="57"/>
      <c r="I17" s="57"/>
      <c r="J17" s="57"/>
      <c r="K17" s="57"/>
      <c r="L17" s="57"/>
      <c r="M17" s="57"/>
      <c r="N17" s="57"/>
      <c r="O17" s="109" t="str">
        <f>IF(SUM(C17:N17)&gt;SUM(MM_Imp!C24:N24),"Importe müssen größer oder gleich den durchgeleiteten Importen sein","")</f>
        <v/>
      </c>
    </row>
    <row r="18" spans="1:15" x14ac:dyDescent="0.2">
      <c r="A18" s="55" t="str">
        <f>IF(MM_Imp!A25&lt;&gt;"",MM_Imp!A25,"")</f>
        <v/>
      </c>
      <c r="B18" s="56" t="s">
        <v>161</v>
      </c>
      <c r="C18" s="57"/>
      <c r="D18" s="57"/>
      <c r="E18" s="57"/>
      <c r="F18" s="57"/>
      <c r="G18" s="57"/>
      <c r="H18" s="57"/>
      <c r="I18" s="57"/>
      <c r="J18" s="57"/>
      <c r="K18" s="57"/>
      <c r="L18" s="57"/>
      <c r="M18" s="57"/>
      <c r="N18" s="57"/>
      <c r="O18" s="109" t="str">
        <f>IF(SUM(C18:N18)&gt;SUM(MM_Imp!C26:N26),"Importe müssen größer oder gleich den durchgeleiteten Importen sein","")</f>
        <v/>
      </c>
    </row>
    <row r="19" spans="1:15" x14ac:dyDescent="0.2">
      <c r="A19" s="55" t="str">
        <f>IF(MM_Imp!A27&lt;&gt;"",MM_Imp!A27,"")</f>
        <v/>
      </c>
      <c r="B19" s="56" t="s">
        <v>161</v>
      </c>
      <c r="C19" s="57"/>
      <c r="D19" s="57"/>
      <c r="E19" s="57"/>
      <c r="F19" s="57"/>
      <c r="G19" s="57"/>
      <c r="H19" s="57"/>
      <c r="I19" s="57"/>
      <c r="J19" s="57"/>
      <c r="K19" s="57"/>
      <c r="L19" s="57"/>
      <c r="M19" s="57"/>
      <c r="N19" s="57"/>
      <c r="O19" s="109" t="str">
        <f>IF(SUM(C19:N19)&gt;SUM(MM_Imp!C28:N28),"Importe müssen größer oder gleich den durchgeleiteten Importen sein","")</f>
        <v/>
      </c>
    </row>
    <row r="20" spans="1:15" x14ac:dyDescent="0.2">
      <c r="A20" s="55" t="str">
        <f>IF(MM_Imp!A29&lt;&gt;"",MM_Imp!A29,"")</f>
        <v/>
      </c>
      <c r="B20" s="56" t="s">
        <v>161</v>
      </c>
      <c r="C20" s="57"/>
      <c r="D20" s="57"/>
      <c r="E20" s="57"/>
      <c r="F20" s="57"/>
      <c r="G20" s="57"/>
      <c r="H20" s="57"/>
      <c r="I20" s="57"/>
      <c r="J20" s="57"/>
      <c r="K20" s="57"/>
      <c r="L20" s="57"/>
      <c r="M20" s="57"/>
      <c r="N20" s="57"/>
      <c r="O20" s="109" t="str">
        <f>IF(SUM(C20:N20)&gt;SUM(MM_Imp!C30:N30),"Importe müssen größer oder gleich den durchgeleiteten Importen sein","")</f>
        <v/>
      </c>
    </row>
    <row r="21" spans="1:15" x14ac:dyDescent="0.2">
      <c r="A21" s="55" t="str">
        <f>IF(MM_Imp!A31&lt;&gt;"",MM_Imp!A31,"")</f>
        <v/>
      </c>
      <c r="B21" s="56" t="s">
        <v>161</v>
      </c>
      <c r="C21" s="57"/>
      <c r="D21" s="57"/>
      <c r="E21" s="57"/>
      <c r="F21" s="57"/>
      <c r="G21" s="57"/>
      <c r="H21" s="57"/>
      <c r="I21" s="57"/>
      <c r="J21" s="57"/>
      <c r="K21" s="57"/>
      <c r="L21" s="57"/>
      <c r="M21" s="57"/>
      <c r="N21" s="57"/>
      <c r="O21" s="109" t="str">
        <f>IF(SUM(C21:N21)&gt;SUM(MM_Imp!C32:N32),"Importe müssen größer oder gleich den durchgeleiteten Importen sein","")</f>
        <v/>
      </c>
    </row>
    <row r="22" spans="1:15" x14ac:dyDescent="0.2">
      <c r="A22" s="55" t="str">
        <f>IF(MM_Imp!A33&lt;&gt;"",MM_Imp!A33,"")</f>
        <v/>
      </c>
      <c r="B22" s="56" t="s">
        <v>161</v>
      </c>
      <c r="C22" s="57"/>
      <c r="D22" s="57"/>
      <c r="E22" s="57"/>
      <c r="F22" s="57"/>
      <c r="G22" s="57"/>
      <c r="H22" s="57"/>
      <c r="I22" s="57"/>
      <c r="J22" s="57"/>
      <c r="K22" s="57"/>
      <c r="L22" s="57"/>
      <c r="M22" s="57"/>
      <c r="N22" s="57"/>
      <c r="O22" s="109" t="str">
        <f>IF(SUM(C22:N22)&gt;SUM(MM_Imp!C34:N34),"Importe müssen größer oder gleich den durchgeleiteten Importen sein","")</f>
        <v/>
      </c>
    </row>
    <row r="23" spans="1:15" x14ac:dyDescent="0.2">
      <c r="A23" s="55" t="str">
        <f>IF(MM_Imp!A35&lt;&gt;"",MM_Imp!A35,"")</f>
        <v/>
      </c>
      <c r="B23" s="56" t="s">
        <v>161</v>
      </c>
      <c r="C23" s="57"/>
      <c r="D23" s="57"/>
      <c r="E23" s="57"/>
      <c r="F23" s="57"/>
      <c r="G23" s="57"/>
      <c r="H23" s="57"/>
      <c r="I23" s="57"/>
      <c r="J23" s="57"/>
      <c r="K23" s="57"/>
      <c r="L23" s="57"/>
      <c r="M23" s="57"/>
      <c r="N23" s="57"/>
      <c r="O23" s="109" t="str">
        <f>IF(SUM(C23:N23)&gt;SUM(MM_Imp!C36:N36),"Importe müssen größer oder gleich den durchgeleiteten Importen sein","")</f>
        <v/>
      </c>
    </row>
    <row r="24" spans="1:15" x14ac:dyDescent="0.2">
      <c r="B24" s="8"/>
      <c r="C24" s="8"/>
      <c r="D24" s="8"/>
      <c r="E24" s="8"/>
      <c r="F24" s="8"/>
      <c r="H24" s="8"/>
      <c r="I24" s="8"/>
      <c r="J24" s="8"/>
      <c r="K24" s="8"/>
      <c r="L24" s="8"/>
    </row>
    <row r="25" spans="1:15" x14ac:dyDescent="0.2">
      <c r="A25" s="6" t="s">
        <v>201</v>
      </c>
      <c r="B25" s="8"/>
    </row>
    <row r="26" spans="1:15" x14ac:dyDescent="0.2">
      <c r="A26" s="6" t="s">
        <v>208</v>
      </c>
    </row>
    <row r="27" spans="1:15" x14ac:dyDescent="0.2">
      <c r="A27" s="6" t="s">
        <v>181</v>
      </c>
    </row>
    <row r="28" spans="1:15" x14ac:dyDescent="0.2">
      <c r="A28" s="6" t="s">
        <v>180</v>
      </c>
      <c r="C28" s="8"/>
    </row>
    <row r="30" spans="1:15" s="14" customFormat="1" x14ac:dyDescent="0.2">
      <c r="C30" s="11"/>
      <c r="D30" s="11"/>
      <c r="E30" s="11"/>
      <c r="F30" s="11"/>
      <c r="G30" s="11"/>
      <c r="H30" s="11"/>
      <c r="I30" s="11"/>
      <c r="J30" s="11"/>
      <c r="K30" s="11"/>
      <c r="L30" s="11"/>
      <c r="M30" s="11"/>
      <c r="N30" s="8"/>
    </row>
    <row r="31" spans="1:15" s="14" customFormat="1" x14ac:dyDescent="0.2">
      <c r="A31" s="8"/>
      <c r="B31" s="11"/>
      <c r="C31" s="11"/>
      <c r="D31" s="11"/>
      <c r="E31" s="11"/>
      <c r="F31" s="11"/>
      <c r="G31" s="11"/>
      <c r="H31" s="11"/>
      <c r="I31" s="11"/>
      <c r="J31" s="11"/>
      <c r="K31" s="11"/>
      <c r="L31" s="11"/>
      <c r="M31" s="11"/>
      <c r="N31" s="8"/>
    </row>
    <row r="32" spans="1:15" s="14" customFormat="1" x14ac:dyDescent="0.2">
      <c r="A32" s="8"/>
      <c r="B32" s="11"/>
      <c r="C32" s="11"/>
      <c r="D32" s="11"/>
      <c r="E32" s="11"/>
      <c r="F32" s="11"/>
      <c r="G32" s="11"/>
      <c r="H32" s="11"/>
      <c r="I32" s="11"/>
      <c r="J32" s="11"/>
      <c r="K32" s="11"/>
      <c r="L32" s="11"/>
      <c r="M32" s="11"/>
      <c r="N32" s="8"/>
    </row>
  </sheetData>
  <sheetProtection algorithmName="SHA-512" hashValue="e0QAE7F9dPSqu+gN0HdaZpbO16myq3XPqvxBTdZTyYr+T6dPkaYW1E5bLN5PA9q2HjhqpuDokaJWnBW6zPvNFA==" saltValue="5U9FrHGNkLYo7cjPyf169g==" spinCount="100000" sheet="1" objects="1" scenarios="1" formatCells="0" formatColumns="0" formatRows="0"/>
  <pageMargins left="0.78740157499999996" right="0.78740157499999996" top="0.984251969" bottom="0.984251969" header="0.4921259845" footer="0.4921259845"/>
  <pageSetup paperSize="9" scale="5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outlinePr showOutlineSymbols="0"/>
    <pageSetUpPr fitToPage="1"/>
  </sheetPr>
  <dimension ref="A1:XEX22"/>
  <sheetViews>
    <sheetView showGridLines="0" showOutlineSymbols="0" workbookViewId="0">
      <pane ySplit="10" topLeftCell="A11" activePane="bottomLeft" state="frozen"/>
      <selection activeCell="C6" sqref="C6"/>
      <selection pane="bottomLeft"/>
    </sheetView>
  </sheetViews>
  <sheetFormatPr baseColWidth="10" defaultColWidth="10.7109375" defaultRowHeight="12.75" x14ac:dyDescent="0.2"/>
  <cols>
    <col min="1" max="1" width="34.7109375" style="8" customWidth="1"/>
    <col min="2" max="13" width="10.7109375" style="11" customWidth="1"/>
    <col min="14" max="14" width="10.7109375" style="8"/>
    <col min="15" max="16384" width="10.7109375" style="13"/>
  </cols>
  <sheetData>
    <row r="1" spans="1:16378" s="12" customFormat="1" x14ac:dyDescent="0.2">
      <c r="A1" s="7"/>
      <c r="B1" s="8"/>
      <c r="C1" s="8"/>
      <c r="D1" s="8"/>
      <c r="E1" s="8"/>
      <c r="F1" s="9"/>
      <c r="G1" s="9"/>
      <c r="H1" s="9"/>
      <c r="I1" s="9"/>
      <c r="J1" s="9"/>
      <c r="K1" s="9"/>
      <c r="L1" s="9"/>
      <c r="M1" s="9"/>
      <c r="N1" s="9"/>
    </row>
    <row r="2" spans="1:16378" s="12" customFormat="1" ht="20.100000000000001" customHeight="1" x14ac:dyDescent="0.2">
      <c r="B2" s="9"/>
      <c r="C2" s="9"/>
      <c r="D2" s="9"/>
      <c r="E2" s="9"/>
      <c r="F2" s="9"/>
      <c r="G2" s="9"/>
      <c r="H2" s="9"/>
      <c r="I2" s="9"/>
      <c r="J2" s="9"/>
      <c r="K2" s="9"/>
      <c r="L2" s="9"/>
      <c r="M2" s="9"/>
      <c r="N2" s="9"/>
    </row>
    <row r="3" spans="1:16378" s="12" customFormat="1" ht="20.100000000000001" customHeight="1" x14ac:dyDescent="0.2">
      <c r="A3" s="9"/>
      <c r="B3" s="9"/>
      <c r="C3" s="9"/>
      <c r="D3" s="9"/>
      <c r="E3" s="9"/>
      <c r="F3" s="9"/>
      <c r="G3" s="9"/>
      <c r="H3" s="9"/>
      <c r="I3" s="9"/>
      <c r="J3" s="9"/>
      <c r="K3" s="9"/>
      <c r="L3" s="9"/>
      <c r="M3" s="9"/>
      <c r="N3" s="9"/>
    </row>
    <row r="4" spans="1:16378" s="12" customFormat="1" x14ac:dyDescent="0.2">
      <c r="A4" s="1" t="s">
        <v>0</v>
      </c>
      <c r="B4" s="9"/>
      <c r="C4" s="9"/>
      <c r="D4" s="9"/>
      <c r="E4" s="9"/>
      <c r="F4" s="9"/>
      <c r="G4" s="9"/>
      <c r="H4" s="9"/>
      <c r="I4" s="9"/>
      <c r="J4" s="9"/>
      <c r="K4" s="9"/>
      <c r="L4" s="9"/>
      <c r="M4" s="9"/>
      <c r="N4" s="9"/>
    </row>
    <row r="5" spans="1:16378" s="12" customFormat="1" x14ac:dyDescent="0.2">
      <c r="I5" s="9"/>
      <c r="J5" s="9"/>
      <c r="K5" s="9"/>
      <c r="L5" s="9"/>
      <c r="M5" s="9"/>
      <c r="N5" s="9"/>
    </row>
    <row r="6" spans="1:16378" s="12" customFormat="1" ht="15.75" x14ac:dyDescent="0.2">
      <c r="A6" s="37" t="str">
        <f>"Monatserhebung "&amp;U!A11&amp;" "&amp;U!B12</f>
        <v>Monatserhebung Erdgashändler 2019</v>
      </c>
      <c r="B6" s="38"/>
      <c r="C6" s="38"/>
      <c r="D6" s="38"/>
      <c r="E6" s="38"/>
      <c r="F6" s="38"/>
      <c r="G6" s="38"/>
      <c r="H6" s="39"/>
      <c r="I6" s="9"/>
      <c r="J6" s="9"/>
      <c r="K6" s="9"/>
      <c r="L6" s="9"/>
      <c r="M6" s="9"/>
      <c r="N6" s="9"/>
    </row>
    <row r="7" spans="1:16378" s="12" customFormat="1" ht="15.75" x14ac:dyDescent="0.2">
      <c r="A7" s="40" t="s">
        <v>6</v>
      </c>
      <c r="B7" s="38" t="str">
        <f>IF(U!B13="","",U!B13)</f>
        <v/>
      </c>
      <c r="C7" s="38"/>
      <c r="D7" s="38"/>
      <c r="E7" s="38"/>
      <c r="F7" s="38"/>
      <c r="G7" s="38"/>
      <c r="H7" s="39"/>
      <c r="I7" s="9"/>
      <c r="J7" s="9"/>
      <c r="K7" s="9"/>
      <c r="L7" s="9"/>
      <c r="M7" s="9"/>
      <c r="N7" s="9"/>
    </row>
    <row r="8" spans="1:16378" ht="15.75" x14ac:dyDescent="0.2">
      <c r="A8" s="37" t="s">
        <v>163</v>
      </c>
      <c r="B8" s="38"/>
      <c r="C8" s="38"/>
      <c r="D8" s="38"/>
      <c r="E8" s="38"/>
      <c r="F8" s="38"/>
      <c r="G8" s="38"/>
      <c r="H8" s="39"/>
      <c r="I8" s="8"/>
      <c r="J8" s="8"/>
      <c r="K8" s="8"/>
      <c r="L8" s="8"/>
      <c r="M8" s="8"/>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row>
    <row r="9" spans="1:16378" s="10" customFormat="1" x14ac:dyDescent="0.2">
      <c r="A9" s="8"/>
      <c r="B9" s="8"/>
      <c r="C9" s="8"/>
      <c r="D9" s="8"/>
      <c r="E9" s="8"/>
      <c r="F9" s="8"/>
      <c r="G9" s="8"/>
      <c r="H9" s="8"/>
      <c r="I9" s="8"/>
      <c r="J9" s="8"/>
      <c r="K9" s="8"/>
      <c r="L9" s="8"/>
      <c r="M9" s="8"/>
      <c r="N9" s="8"/>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row>
    <row r="10" spans="1:16378" x14ac:dyDescent="0.2">
      <c r="A10" s="17" t="s">
        <v>178</v>
      </c>
      <c r="B10" s="16" t="s">
        <v>10</v>
      </c>
      <c r="C10" s="15" t="s">
        <v>166</v>
      </c>
      <c r="D10" s="15" t="s">
        <v>167</v>
      </c>
      <c r="E10" s="15" t="s">
        <v>168</v>
      </c>
      <c r="F10" s="15" t="s">
        <v>169</v>
      </c>
      <c r="G10" s="15" t="s">
        <v>170</v>
      </c>
      <c r="H10" s="15" t="s">
        <v>171</v>
      </c>
      <c r="I10" s="15" t="s">
        <v>172</v>
      </c>
      <c r="J10" s="15" t="s">
        <v>173</v>
      </c>
      <c r="K10" s="15" t="s">
        <v>174</v>
      </c>
      <c r="L10" s="15" t="s">
        <v>175</v>
      </c>
      <c r="M10" s="15" t="s">
        <v>176</v>
      </c>
      <c r="N10" s="15" t="s">
        <v>177</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row>
    <row r="11" spans="1:16378" x14ac:dyDescent="0.2">
      <c r="A11" s="164"/>
      <c r="B11" s="49" t="s">
        <v>14</v>
      </c>
      <c r="C11" s="50"/>
      <c r="D11" s="50"/>
      <c r="E11" s="50"/>
      <c r="F11" s="50"/>
      <c r="G11" s="50"/>
      <c r="H11" s="50"/>
      <c r="I11" s="50"/>
      <c r="J11" s="50"/>
      <c r="K11" s="50"/>
      <c r="L11" s="50"/>
      <c r="M11" s="50"/>
      <c r="N11" s="50"/>
      <c r="O11" s="109" t="str">
        <f>IF(MAX(C11:N11)&gt;10,"Überprüfen Sie bitte, ob der Preis in der richtigen Einheit (Cent/kWh) angegeben wurde.","")</f>
        <v/>
      </c>
    </row>
    <row r="12" spans="1:16378" x14ac:dyDescent="0.2">
      <c r="A12" s="166"/>
      <c r="B12" s="51" t="s">
        <v>161</v>
      </c>
      <c r="C12" s="52"/>
      <c r="D12" s="52"/>
      <c r="E12" s="52"/>
      <c r="F12" s="52"/>
      <c r="G12" s="52"/>
      <c r="H12" s="52"/>
      <c r="I12" s="52"/>
      <c r="J12" s="52"/>
      <c r="K12" s="52"/>
      <c r="L12" s="52"/>
      <c r="M12" s="52"/>
      <c r="N12" s="52"/>
      <c r="O12" s="110"/>
    </row>
    <row r="13" spans="1:16378" x14ac:dyDescent="0.2">
      <c r="A13" s="164"/>
      <c r="B13" s="49" t="s">
        <v>14</v>
      </c>
      <c r="C13" s="50"/>
      <c r="D13" s="50"/>
      <c r="E13" s="50"/>
      <c r="F13" s="50"/>
      <c r="G13" s="50"/>
      <c r="H13" s="50"/>
      <c r="I13" s="50"/>
      <c r="J13" s="50"/>
      <c r="K13" s="50"/>
      <c r="L13" s="50"/>
      <c r="M13" s="50"/>
      <c r="N13" s="50"/>
      <c r="O13" s="109" t="str">
        <f>IF(MAX(C13:N13)&gt;10,"Überprüfen Sie bitte, ob der Preis in der richtigen Einheit (Cent/kWh) angegeben wurde.","")</f>
        <v/>
      </c>
    </row>
    <row r="14" spans="1:16378" x14ac:dyDescent="0.2">
      <c r="A14" s="165"/>
      <c r="B14" s="51" t="s">
        <v>161</v>
      </c>
      <c r="C14" s="52"/>
      <c r="D14" s="52"/>
      <c r="E14" s="52"/>
      <c r="F14" s="52"/>
      <c r="G14" s="52"/>
      <c r="H14" s="52"/>
      <c r="I14" s="52"/>
      <c r="J14" s="52"/>
      <c r="K14" s="52"/>
      <c r="L14" s="52"/>
      <c r="M14" s="52"/>
      <c r="N14" s="52"/>
      <c r="O14" s="110"/>
    </row>
    <row r="15" spans="1:16378" x14ac:dyDescent="0.2">
      <c r="A15" s="164"/>
      <c r="B15" s="49" t="s">
        <v>14</v>
      </c>
      <c r="C15" s="50"/>
      <c r="D15" s="50"/>
      <c r="E15" s="50"/>
      <c r="F15" s="50"/>
      <c r="G15" s="50"/>
      <c r="H15" s="50"/>
      <c r="I15" s="50"/>
      <c r="J15" s="50"/>
      <c r="K15" s="50"/>
      <c r="L15" s="50"/>
      <c r="M15" s="50"/>
      <c r="N15" s="50"/>
      <c r="O15" s="109" t="str">
        <f>IF(MAX(C15:N15)&gt;10,"Überprüfen Sie bitte, ob der Preis in der richtigen Einheit (Cent/kWh) angegeben wurde.","")</f>
        <v/>
      </c>
    </row>
    <row r="16" spans="1:16378" x14ac:dyDescent="0.2">
      <c r="A16" s="165"/>
      <c r="B16" s="51" t="s">
        <v>161</v>
      </c>
      <c r="C16" s="52"/>
      <c r="D16" s="52"/>
      <c r="E16" s="52"/>
      <c r="F16" s="52"/>
      <c r="G16" s="52"/>
      <c r="H16" s="52"/>
      <c r="I16" s="52"/>
      <c r="J16" s="52"/>
      <c r="K16" s="52"/>
      <c r="L16" s="52"/>
      <c r="M16" s="52"/>
      <c r="N16" s="52"/>
      <c r="O16" s="110"/>
    </row>
    <row r="17" spans="1:15" x14ac:dyDescent="0.2">
      <c r="A17" s="164"/>
      <c r="B17" s="49" t="s">
        <v>14</v>
      </c>
      <c r="C17" s="50"/>
      <c r="D17" s="50"/>
      <c r="E17" s="50"/>
      <c r="F17" s="50"/>
      <c r="G17" s="50"/>
      <c r="H17" s="50"/>
      <c r="I17" s="50"/>
      <c r="J17" s="50"/>
      <c r="K17" s="50"/>
      <c r="L17" s="50"/>
      <c r="M17" s="50"/>
      <c r="N17" s="50"/>
      <c r="O17" s="109" t="str">
        <f>IF(MAX(C17:N17)&gt;10,"Überprüfen Sie bitte, ob der Preis in der richtigen Einheit (Cent/kWh) angegeben wurde.","")</f>
        <v/>
      </c>
    </row>
    <row r="18" spans="1:15" x14ac:dyDescent="0.2">
      <c r="A18" s="165"/>
      <c r="B18" s="51" t="s">
        <v>161</v>
      </c>
      <c r="C18" s="52"/>
      <c r="D18" s="52"/>
      <c r="E18" s="52"/>
      <c r="F18" s="52"/>
      <c r="G18" s="52"/>
      <c r="H18" s="52"/>
      <c r="I18" s="52"/>
      <c r="J18" s="52"/>
      <c r="K18" s="52"/>
      <c r="L18" s="52"/>
      <c r="M18" s="52"/>
      <c r="N18" s="52"/>
      <c r="O18" s="110"/>
    </row>
    <row r="19" spans="1:15" x14ac:dyDescent="0.2">
      <c r="A19" s="164"/>
      <c r="B19" s="49" t="s">
        <v>14</v>
      </c>
      <c r="C19" s="50"/>
      <c r="D19" s="50"/>
      <c r="E19" s="50"/>
      <c r="F19" s="50"/>
      <c r="G19" s="50"/>
      <c r="H19" s="50"/>
      <c r="I19" s="50"/>
      <c r="J19" s="50"/>
      <c r="K19" s="50"/>
      <c r="L19" s="50"/>
      <c r="M19" s="50"/>
      <c r="N19" s="50"/>
      <c r="O19" s="109" t="str">
        <f>IF(MAX(C19:N19)&gt;10,"Überprüfen Sie bitte, ob der Preis in der richtigen Einheit (Cent/kWh) angegeben wurde.","")</f>
        <v/>
      </c>
    </row>
    <row r="20" spans="1:15" x14ac:dyDescent="0.2">
      <c r="A20" s="165"/>
      <c r="B20" s="51" t="s">
        <v>161</v>
      </c>
      <c r="C20" s="52"/>
      <c r="D20" s="52"/>
      <c r="E20" s="52"/>
      <c r="F20" s="52"/>
      <c r="G20" s="52"/>
      <c r="H20" s="52"/>
      <c r="I20" s="52"/>
      <c r="J20" s="52"/>
      <c r="K20" s="52"/>
      <c r="L20" s="52"/>
      <c r="M20" s="52"/>
      <c r="N20" s="52"/>
      <c r="O20" s="110"/>
    </row>
    <row r="21" spans="1:15" x14ac:dyDescent="0.2">
      <c r="B21" s="8"/>
      <c r="C21" s="8"/>
      <c r="D21" s="8"/>
      <c r="E21" s="8"/>
      <c r="F21" s="8"/>
      <c r="H21" s="8"/>
      <c r="I21" s="8"/>
      <c r="J21" s="8"/>
      <c r="K21" s="8"/>
      <c r="L21" s="8"/>
    </row>
    <row r="22" spans="1:15" x14ac:dyDescent="0.2">
      <c r="A22" s="6" t="s">
        <v>20</v>
      </c>
      <c r="B22" s="8"/>
      <c r="C22" s="8"/>
      <c r="D22" s="8"/>
      <c r="E22" s="8"/>
      <c r="F22" s="8"/>
      <c r="H22" s="8"/>
      <c r="I22" s="8"/>
      <c r="J22" s="8"/>
      <c r="K22" s="8"/>
      <c r="L22" s="8"/>
    </row>
  </sheetData>
  <sheetProtection algorithmName="SHA-512" hashValue="O0bxo8n9JDq91ospfIC7ZV1RCnciiq2scQ6nIKODF5swXhrMYvwNFrXgxndd+iCLE5B+ehDKaqZPPxtmAFoTrA==" saltValue="o1aXmywqYKE2mlNpaFrNqQ==" spinCount="100000" sheet="1" objects="1" scenarios="1" formatCells="0" formatColumns="0" formatRows="0"/>
  <mergeCells count="5">
    <mergeCell ref="A19:A20"/>
    <mergeCell ref="A11:A12"/>
    <mergeCell ref="A13:A14"/>
    <mergeCell ref="A15:A16"/>
    <mergeCell ref="A17:A18"/>
  </mergeCells>
  <conditionalFormatting sqref="A11 A15 A17 A19">
    <cfRule type="expression" dxfId="3" priority="5" stopIfTrue="1">
      <formula>AND(SUM(C11:N12)&lt;&gt;0,A11="")</formula>
    </cfRule>
  </conditionalFormatting>
  <conditionalFormatting sqref="A13">
    <cfRule type="expression" dxfId="2" priority="4" stopIfTrue="1">
      <formula>AND(SUM(C13:N14)&lt;&gt;0,A13="")</formula>
    </cfRule>
  </conditionalFormatting>
  <conditionalFormatting sqref="C11:N11 C13:N13 C15:N15 C17:N17 C19:N19">
    <cfRule type="expression" dxfId="1" priority="2">
      <formula>AND(C11="",SUM(C12)&gt;0)</formula>
    </cfRule>
  </conditionalFormatting>
  <conditionalFormatting sqref="C12:N12 C14:N14 C16:N16 C18:N18 C20:N20">
    <cfRule type="expression" dxfId="0" priority="1">
      <formula>AND(OR(C12="",C12=0),SUM(C11)&gt;0)</formula>
    </cfRule>
  </conditionalFormatting>
  <pageMargins left="0.78740157499999996" right="0.78740157499999996" top="0.984251969" bottom="0.984251969" header="0.4921259845" footer="0.4921259845"/>
  <pageSetup paperSize="9" scale="59" orientation="landscape" r:id="rId1"/>
  <headerFooter alignWithMargins="0"/>
  <drawing r:id="rId2"/>
  <extLst>
    <ext xmlns:x14="http://schemas.microsoft.com/office/spreadsheetml/2009/9/main" uri="{CCE6A557-97BC-4b89-ADB6-D9C93CAAB3DF}">
      <x14:dataValidations xmlns:xm="http://schemas.microsoft.com/office/excel/2006/main" xWindow="148" yWindow="509" count="1">
        <x14:dataValidation type="list" allowBlank="1" showInputMessage="1" showErrorMessage="1" error="Nur Listeneinträge" promptTitle="Unternehmen auswählen" prompt="Änderungen der Liste_x000a_im Blatt &quot;L&quot; möglich!" xr:uid="{00000000-0002-0000-0400-000000000000}">
          <x14:formula1>
            <xm:f>L!$F$10:$F$17</xm:f>
          </x14:formula1>
          <xm:sqref>A11:A20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showGridLines="0" zoomScaleNormal="100" workbookViewId="0"/>
  </sheetViews>
  <sheetFormatPr baseColWidth="10" defaultColWidth="10.7109375" defaultRowHeight="12.75" x14ac:dyDescent="0.2"/>
  <cols>
    <col min="1" max="1" width="30.7109375" style="60" customWidth="1"/>
    <col min="2" max="2" width="20.7109375" style="60" customWidth="1"/>
    <col min="3" max="5" width="20.7109375" style="61" customWidth="1"/>
    <col min="6" max="6" width="10.7109375" style="61" customWidth="1"/>
    <col min="7" max="16384" width="10.7109375" style="60"/>
  </cols>
  <sheetData>
    <row r="1" spans="1:8" x14ac:dyDescent="0.2">
      <c r="A1" s="59"/>
    </row>
    <row r="2" spans="1:8" ht="20.100000000000001" customHeight="1" x14ac:dyDescent="0.2">
      <c r="A2" s="59"/>
      <c r="B2" s="62"/>
    </row>
    <row r="3" spans="1:8" ht="20.100000000000001" customHeight="1" x14ac:dyDescent="0.2">
      <c r="B3" s="62"/>
    </row>
    <row r="4" spans="1:8" x14ac:dyDescent="0.2">
      <c r="A4" s="73" t="s">
        <v>0</v>
      </c>
      <c r="B4" s="62"/>
      <c r="C4" s="170" t="s">
        <v>209</v>
      </c>
      <c r="D4" s="171"/>
      <c r="E4" s="63" t="s">
        <v>174</v>
      </c>
      <c r="F4" s="64" t="s">
        <v>210</v>
      </c>
    </row>
    <row r="5" spans="1:8" ht="15.75" x14ac:dyDescent="0.2">
      <c r="A5" s="172" t="str">
        <f>"Jahreserhebung "&amp;U!A11&amp;" "&amp;U!B12</f>
        <v>Jahreserhebung Erdgashändler 2019</v>
      </c>
      <c r="B5" s="173"/>
      <c r="C5" s="173"/>
      <c r="D5" s="173"/>
      <c r="E5" s="174"/>
    </row>
    <row r="6" spans="1:8" ht="15.75" customHeight="1" x14ac:dyDescent="0.2">
      <c r="A6" s="80" t="s">
        <v>6</v>
      </c>
      <c r="B6" s="175" t="str">
        <f>IF(U!$B$13&lt;&gt;"",U!$B$13,"")</f>
        <v/>
      </c>
      <c r="C6" s="176"/>
      <c r="D6" s="176"/>
      <c r="E6" s="177"/>
    </row>
    <row r="7" spans="1:8" ht="15.75" x14ac:dyDescent="0.2">
      <c r="A7" s="172" t="s">
        <v>211</v>
      </c>
      <c r="B7" s="173"/>
      <c r="C7" s="173"/>
      <c r="D7" s="173"/>
      <c r="E7" s="174"/>
    </row>
    <row r="8" spans="1:8" ht="25.5" x14ac:dyDescent="0.2">
      <c r="A8" s="178" t="s">
        <v>212</v>
      </c>
      <c r="B8" s="181" t="s">
        <v>213</v>
      </c>
      <c r="C8" s="65" t="s">
        <v>214</v>
      </c>
      <c r="D8" s="65" t="s">
        <v>215</v>
      </c>
      <c r="E8" s="184" t="s">
        <v>15</v>
      </c>
    </row>
    <row r="9" spans="1:8" ht="25.5" x14ac:dyDescent="0.2">
      <c r="A9" s="179"/>
      <c r="B9" s="182"/>
      <c r="C9" s="66" t="str">
        <f>VLOOKUP(E4,$G$11:$H$22,2,FALSE)&amp;" "&amp;U!$B$12-1&amp;" bis "&amp;E4&amp;" "&amp;U!$B$12</f>
        <v>Oktober 2018 bis September 2019</v>
      </c>
      <c r="D9" s="66" t="str">
        <f>VLOOKUP(E4,$G$11:$H$22,2,FALSE)&amp;" "&amp;U!$B$12&amp;" bis "&amp;E4&amp;" "&amp;U!$B$12+1</f>
        <v>Oktober 2019 bis September 2020</v>
      </c>
      <c r="E9" s="185"/>
    </row>
    <row r="10" spans="1:8" x14ac:dyDescent="0.2">
      <c r="A10" s="180"/>
      <c r="B10" s="183"/>
      <c r="C10" s="67" t="s">
        <v>161</v>
      </c>
      <c r="D10" s="67" t="s">
        <v>161</v>
      </c>
      <c r="E10" s="186"/>
      <c r="G10" s="68"/>
      <c r="H10" s="68" t="s">
        <v>216</v>
      </c>
    </row>
    <row r="11" spans="1:8" x14ac:dyDescent="0.2">
      <c r="A11" s="167" t="s">
        <v>217</v>
      </c>
      <c r="B11" s="69" t="s">
        <v>218</v>
      </c>
      <c r="C11" s="101"/>
      <c r="D11" s="101"/>
      <c r="E11" s="101"/>
      <c r="G11" s="68" t="s">
        <v>166</v>
      </c>
      <c r="H11" s="68" t="s">
        <v>167</v>
      </c>
    </row>
    <row r="12" spans="1:8" x14ac:dyDescent="0.2">
      <c r="A12" s="168"/>
      <c r="B12" s="70" t="s">
        <v>219</v>
      </c>
      <c r="C12" s="102"/>
      <c r="D12" s="102"/>
      <c r="E12" s="102"/>
      <c r="G12" s="68" t="s">
        <v>167</v>
      </c>
      <c r="H12" s="68" t="s">
        <v>168</v>
      </c>
    </row>
    <row r="13" spans="1:8" x14ac:dyDescent="0.2">
      <c r="A13" s="168"/>
      <c r="B13" s="70" t="s">
        <v>220</v>
      </c>
      <c r="C13" s="102"/>
      <c r="D13" s="102"/>
      <c r="E13" s="102"/>
      <c r="G13" s="68" t="s">
        <v>168</v>
      </c>
      <c r="H13" s="68" t="s">
        <v>169</v>
      </c>
    </row>
    <row r="14" spans="1:8" x14ac:dyDescent="0.2">
      <c r="A14" s="168"/>
      <c r="B14" s="70" t="s">
        <v>221</v>
      </c>
      <c r="C14" s="102"/>
      <c r="D14" s="102"/>
      <c r="E14" s="102"/>
      <c r="G14" s="68" t="s">
        <v>169</v>
      </c>
      <c r="H14" s="68" t="s">
        <v>170</v>
      </c>
    </row>
    <row r="15" spans="1:8" x14ac:dyDescent="0.2">
      <c r="A15" s="168"/>
      <c r="B15" s="70" t="s">
        <v>222</v>
      </c>
      <c r="C15" s="102"/>
      <c r="D15" s="102"/>
      <c r="E15" s="102"/>
      <c r="G15" s="68" t="s">
        <v>170</v>
      </c>
      <c r="H15" s="68" t="s">
        <v>171</v>
      </c>
    </row>
    <row r="16" spans="1:8" x14ac:dyDescent="0.2">
      <c r="A16" s="168"/>
      <c r="B16" s="71" t="s">
        <v>223</v>
      </c>
      <c r="C16" s="103"/>
      <c r="D16" s="103"/>
      <c r="E16" s="103"/>
      <c r="G16" s="68" t="s">
        <v>171</v>
      </c>
      <c r="H16" s="68" t="s">
        <v>172</v>
      </c>
    </row>
    <row r="17" spans="1:8" x14ac:dyDescent="0.2">
      <c r="A17" s="169"/>
      <c r="B17" s="72" t="s">
        <v>224</v>
      </c>
      <c r="C17" s="104" t="str">
        <f>IF(SUM(C11:C16)&gt;0,SUM(C11:C16),"")</f>
        <v/>
      </c>
      <c r="D17" s="104" t="str">
        <f>IF(SUM(D11:D16)&gt;0,SUM(D11:D16),"")</f>
        <v/>
      </c>
      <c r="E17" s="105"/>
      <c r="G17" s="68" t="s">
        <v>172</v>
      </c>
      <c r="H17" s="68" t="s">
        <v>173</v>
      </c>
    </row>
    <row r="18" spans="1:8" x14ac:dyDescent="0.2">
      <c r="G18" s="68" t="s">
        <v>173</v>
      </c>
      <c r="H18" s="68" t="s">
        <v>174</v>
      </c>
    </row>
    <row r="19" spans="1:8" x14ac:dyDescent="0.2">
      <c r="G19" s="68" t="s">
        <v>174</v>
      </c>
      <c r="H19" s="68" t="s">
        <v>175</v>
      </c>
    </row>
    <row r="20" spans="1:8" x14ac:dyDescent="0.2">
      <c r="G20" s="68" t="s">
        <v>175</v>
      </c>
      <c r="H20" s="68" t="s">
        <v>176</v>
      </c>
    </row>
    <row r="21" spans="1:8" x14ac:dyDescent="0.2">
      <c r="G21" s="68" t="s">
        <v>176</v>
      </c>
      <c r="H21" s="68" t="s">
        <v>177</v>
      </c>
    </row>
    <row r="22" spans="1:8" x14ac:dyDescent="0.2">
      <c r="G22" s="68" t="s">
        <v>177</v>
      </c>
      <c r="H22" s="68" t="s">
        <v>166</v>
      </c>
    </row>
  </sheetData>
  <sheetProtection algorithmName="SHA-512" hashValue="n0f+EA/XhaebA9ixDxqSiADEgrbzqTtxQv1fNZvApv+n7o+PzwJAwsmMhFuRsS3DCY84uIH6SuuP5BK0vXrp6A==" saltValue="LYYy2hsfgy0z4XTrbto3dA==" spinCount="100000" sheet="1" objects="1" scenarios="1" formatCells="0" formatColumns="0" formatRows="0"/>
  <mergeCells count="8">
    <mergeCell ref="A11:A17"/>
    <mergeCell ref="C4:D4"/>
    <mergeCell ref="A5:E5"/>
    <mergeCell ref="B6:E6"/>
    <mergeCell ref="A7:E7"/>
    <mergeCell ref="A8:A10"/>
    <mergeCell ref="B8:B10"/>
    <mergeCell ref="E8:E10"/>
  </mergeCells>
  <dataValidations count="1">
    <dataValidation type="list" allowBlank="1" showInputMessage="1" showErrorMessage="1" error="Nur Listeneinträge!" promptTitle="Monat" prompt="Auswahlliste!" sqref="E4" xr:uid="{00000000-0002-0000-0500-000000000000}">
      <formula1>$G$11:$G$22</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0" tint="-0.14999847407452621"/>
    <outlinePr showOutlineSymbols="0"/>
    <pageSetUpPr autoPageBreaks="0"/>
  </sheetPr>
  <dimension ref="A1:G247"/>
  <sheetViews>
    <sheetView showGridLines="0" showOutlineSymbols="0" zoomScaleNormal="100" workbookViewId="0">
      <pane ySplit="10" topLeftCell="A11" activePane="bottomLeft" state="frozen"/>
      <selection pane="bottomLeft"/>
    </sheetView>
  </sheetViews>
  <sheetFormatPr baseColWidth="10" defaultColWidth="10.7109375" defaultRowHeight="12.75" x14ac:dyDescent="0.2"/>
  <cols>
    <col min="1" max="1" width="60.7109375" style="2" customWidth="1"/>
    <col min="2" max="2" width="25.7109375" style="2" customWidth="1"/>
    <col min="3" max="3" width="5.7109375" style="3" customWidth="1"/>
    <col min="4" max="4" width="40.85546875" style="3" bestFit="1" customWidth="1"/>
    <col min="5" max="5" width="5.7109375" style="3" customWidth="1"/>
    <col min="6" max="6" width="41.140625" style="3" bestFit="1" customWidth="1"/>
    <col min="7" max="7" width="22.140625" style="3" bestFit="1" customWidth="1"/>
    <col min="8" max="8" width="5.7109375" style="3" customWidth="1"/>
    <col min="9" max="16384" width="10.7109375" style="3"/>
  </cols>
  <sheetData>
    <row r="1" spans="1:7" x14ac:dyDescent="0.2">
      <c r="C1" s="2"/>
      <c r="E1" s="4"/>
    </row>
    <row r="2" spans="1:7" ht="20.100000000000001" customHeight="1" x14ac:dyDescent="0.2">
      <c r="C2" s="2"/>
      <c r="E2" s="4"/>
    </row>
    <row r="3" spans="1:7" ht="20.100000000000001" customHeight="1" x14ac:dyDescent="0.2"/>
    <row r="4" spans="1:7" x14ac:dyDescent="0.2">
      <c r="A4" s="5" t="s">
        <v>0</v>
      </c>
    </row>
    <row r="5" spans="1:7" x14ac:dyDescent="0.2">
      <c r="A5" s="5"/>
    </row>
    <row r="7" spans="1:7" ht="15.75" x14ac:dyDescent="0.2">
      <c r="A7" s="187" t="str">
        <f>"Meldepflichtige "&amp;RIGHT(U!A11,13)</f>
        <v>Meldepflichtige Erdgashändler</v>
      </c>
      <c r="B7" s="188"/>
    </row>
    <row r="8" spans="1:7" ht="15.75" customHeight="1" x14ac:dyDescent="0.2">
      <c r="F8" s="2" t="s">
        <v>165</v>
      </c>
    </row>
    <row r="9" spans="1:7" ht="12.75" customHeight="1" x14ac:dyDescent="0.2">
      <c r="A9" s="193" t="s">
        <v>11</v>
      </c>
      <c r="B9" s="193" t="s">
        <v>98</v>
      </c>
      <c r="C9" s="118"/>
      <c r="D9" s="189" t="s">
        <v>179</v>
      </c>
      <c r="E9" s="119"/>
      <c r="F9" s="191" t="s">
        <v>348</v>
      </c>
      <c r="G9" s="191" t="s">
        <v>377</v>
      </c>
    </row>
    <row r="10" spans="1:7" x14ac:dyDescent="0.2">
      <c r="A10" s="194"/>
      <c r="B10" s="194"/>
      <c r="C10" s="118"/>
      <c r="D10" s="190"/>
      <c r="E10" s="120"/>
      <c r="F10" s="192"/>
      <c r="G10" s="192"/>
    </row>
    <row r="11" spans="1:7" x14ac:dyDescent="0.2">
      <c r="A11" s="111" t="s">
        <v>32</v>
      </c>
      <c r="B11" s="112" t="s">
        <v>31</v>
      </c>
      <c r="D11" s="116" t="s">
        <v>23</v>
      </c>
      <c r="E11" s="11"/>
      <c r="F11" s="96" t="s">
        <v>202</v>
      </c>
      <c r="G11" s="97" t="s">
        <v>349</v>
      </c>
    </row>
    <row r="12" spans="1:7" x14ac:dyDescent="0.2">
      <c r="A12" s="113" t="s">
        <v>354</v>
      </c>
      <c r="B12" s="114" t="s">
        <v>355</v>
      </c>
      <c r="D12" s="107" t="s">
        <v>24</v>
      </c>
      <c r="E12" s="11"/>
      <c r="F12" s="99" t="s">
        <v>203</v>
      </c>
      <c r="G12" s="98" t="s">
        <v>82</v>
      </c>
    </row>
    <row r="13" spans="1:7" x14ac:dyDescent="0.2">
      <c r="A13" s="113" t="s">
        <v>195</v>
      </c>
      <c r="B13" s="114" t="s">
        <v>33</v>
      </c>
      <c r="D13" s="107" t="s">
        <v>204</v>
      </c>
      <c r="E13" s="11"/>
      <c r="F13" s="99"/>
      <c r="G13" s="99"/>
    </row>
    <row r="14" spans="1:7" x14ac:dyDescent="0.2">
      <c r="A14" s="113" t="s">
        <v>246</v>
      </c>
      <c r="B14" s="114" t="s">
        <v>247</v>
      </c>
      <c r="D14" s="107" t="s">
        <v>25</v>
      </c>
      <c r="E14" s="11"/>
      <c r="F14" s="99"/>
      <c r="G14" s="99"/>
    </row>
    <row r="15" spans="1:7" x14ac:dyDescent="0.2">
      <c r="A15" s="113" t="s">
        <v>248</v>
      </c>
      <c r="B15" s="114" t="s">
        <v>249</v>
      </c>
      <c r="D15" s="107" t="s">
        <v>26</v>
      </c>
      <c r="E15" s="11"/>
      <c r="F15" s="99"/>
      <c r="G15" s="99"/>
    </row>
    <row r="16" spans="1:7" x14ac:dyDescent="0.2">
      <c r="A16" s="113" t="s">
        <v>35</v>
      </c>
      <c r="B16" s="114" t="s">
        <v>34</v>
      </c>
      <c r="D16" s="107" t="s">
        <v>27</v>
      </c>
      <c r="E16" s="11"/>
      <c r="F16" s="99"/>
      <c r="G16" s="99"/>
    </row>
    <row r="17" spans="1:7" x14ac:dyDescent="0.2">
      <c r="A17" s="113" t="s">
        <v>155</v>
      </c>
      <c r="B17" s="114" t="s">
        <v>154</v>
      </c>
      <c r="D17" s="107" t="s">
        <v>207</v>
      </c>
      <c r="E17" s="11"/>
      <c r="F17" s="99"/>
      <c r="G17" s="99"/>
    </row>
    <row r="18" spans="1:7" x14ac:dyDescent="0.2">
      <c r="A18" s="113" t="s">
        <v>386</v>
      </c>
      <c r="B18" s="114" t="s">
        <v>387</v>
      </c>
      <c r="D18" s="107" t="s">
        <v>28</v>
      </c>
      <c r="E18" s="11"/>
    </row>
    <row r="19" spans="1:7" x14ac:dyDescent="0.2">
      <c r="A19" s="113" t="s">
        <v>37</v>
      </c>
      <c r="B19" s="114" t="s">
        <v>36</v>
      </c>
      <c r="D19" s="107" t="s">
        <v>30</v>
      </c>
      <c r="E19" s="11"/>
    </row>
    <row r="20" spans="1:7" x14ac:dyDescent="0.2">
      <c r="A20" s="113" t="s">
        <v>356</v>
      </c>
      <c r="B20" s="114" t="s">
        <v>357</v>
      </c>
      <c r="D20" s="107" t="s">
        <v>206</v>
      </c>
      <c r="E20" s="11"/>
    </row>
    <row r="21" spans="1:7" ht="12.75" customHeight="1" x14ac:dyDescent="0.2">
      <c r="A21" s="113" t="s">
        <v>19</v>
      </c>
      <c r="B21" s="114" t="s">
        <v>106</v>
      </c>
      <c r="D21" s="107" t="s">
        <v>205</v>
      </c>
      <c r="E21" s="11"/>
      <c r="F21" s="191" t="s">
        <v>350</v>
      </c>
      <c r="G21" s="191" t="s">
        <v>377</v>
      </c>
    </row>
    <row r="22" spans="1:7" x14ac:dyDescent="0.2">
      <c r="A22" s="113" t="s">
        <v>388</v>
      </c>
      <c r="B22" s="114" t="s">
        <v>389</v>
      </c>
      <c r="D22" s="107" t="s">
        <v>29</v>
      </c>
      <c r="E22" s="11"/>
      <c r="F22" s="192"/>
      <c r="G22" s="192"/>
    </row>
    <row r="23" spans="1:7" x14ac:dyDescent="0.2">
      <c r="A23" s="113" t="s">
        <v>39</v>
      </c>
      <c r="B23" s="114" t="s">
        <v>38</v>
      </c>
      <c r="D23" s="107"/>
      <c r="E23" s="11"/>
      <c r="F23" s="96" t="s">
        <v>232</v>
      </c>
      <c r="G23" s="98" t="s">
        <v>351</v>
      </c>
    </row>
    <row r="24" spans="1:7" x14ac:dyDescent="0.2">
      <c r="A24" s="113" t="s">
        <v>139</v>
      </c>
      <c r="B24" s="114" t="s">
        <v>138</v>
      </c>
      <c r="D24" s="107"/>
      <c r="E24" s="11"/>
      <c r="F24" s="99" t="s">
        <v>233</v>
      </c>
      <c r="G24" s="98" t="s">
        <v>352</v>
      </c>
    </row>
    <row r="25" spans="1:7" x14ac:dyDescent="0.2">
      <c r="A25" s="113" t="s">
        <v>390</v>
      </c>
      <c r="B25" s="114" t="s">
        <v>391</v>
      </c>
      <c r="D25" s="107"/>
      <c r="E25" s="11"/>
      <c r="F25" s="99" t="s">
        <v>234</v>
      </c>
      <c r="G25" s="115" t="s">
        <v>312</v>
      </c>
    </row>
    <row r="26" spans="1:7" x14ac:dyDescent="0.2">
      <c r="A26" s="113" t="s">
        <v>40</v>
      </c>
      <c r="B26" s="114" t="s">
        <v>250</v>
      </c>
      <c r="D26" s="107"/>
      <c r="E26" s="11"/>
      <c r="F26" s="99" t="s">
        <v>235</v>
      </c>
      <c r="G26" s="115" t="s">
        <v>353</v>
      </c>
    </row>
    <row r="27" spans="1:7" x14ac:dyDescent="0.2">
      <c r="A27" s="113" t="s">
        <v>151</v>
      </c>
      <c r="B27" s="114" t="s">
        <v>150</v>
      </c>
      <c r="D27" s="107"/>
      <c r="E27" s="11"/>
      <c r="F27" s="99" t="s">
        <v>193</v>
      </c>
      <c r="G27" s="115" t="s">
        <v>144</v>
      </c>
    </row>
    <row r="28" spans="1:7" x14ac:dyDescent="0.2">
      <c r="A28" s="113" t="s">
        <v>42</v>
      </c>
      <c r="B28" s="114" t="s">
        <v>41</v>
      </c>
      <c r="D28" s="107"/>
      <c r="E28" s="11"/>
      <c r="F28" s="99" t="s">
        <v>236</v>
      </c>
      <c r="G28" s="99" t="s">
        <v>237</v>
      </c>
    </row>
    <row r="29" spans="1:7" x14ac:dyDescent="0.2">
      <c r="A29" s="113" t="s">
        <v>44</v>
      </c>
      <c r="B29" s="114" t="s">
        <v>43</v>
      </c>
      <c r="D29" s="107"/>
      <c r="E29" s="11"/>
      <c r="F29" s="99"/>
      <c r="G29" s="99"/>
    </row>
    <row r="30" spans="1:7" x14ac:dyDescent="0.2">
      <c r="A30" s="113" t="s">
        <v>416</v>
      </c>
      <c r="B30" s="114" t="s">
        <v>417</v>
      </c>
      <c r="D30" s="107"/>
      <c r="E30" s="11"/>
      <c r="F30" s="99"/>
      <c r="G30" s="99"/>
    </row>
    <row r="31" spans="1:7" x14ac:dyDescent="0.2">
      <c r="A31" s="113" t="s">
        <v>418</v>
      </c>
      <c r="B31" s="114" t="s">
        <v>45</v>
      </c>
      <c r="D31" s="107"/>
      <c r="E31" s="11"/>
      <c r="F31" s="99"/>
      <c r="G31" s="99"/>
    </row>
    <row r="32" spans="1:7" x14ac:dyDescent="0.2">
      <c r="A32" s="113" t="s">
        <v>419</v>
      </c>
      <c r="B32" s="114" t="s">
        <v>420</v>
      </c>
      <c r="D32" s="107"/>
      <c r="E32" s="11"/>
      <c r="F32" s="99"/>
      <c r="G32" s="99"/>
    </row>
    <row r="33" spans="1:7" x14ac:dyDescent="0.2">
      <c r="A33" s="113" t="s">
        <v>251</v>
      </c>
      <c r="B33" s="114" t="s">
        <v>252</v>
      </c>
      <c r="E33" s="11"/>
      <c r="F33" s="99"/>
      <c r="G33" s="99"/>
    </row>
    <row r="34" spans="1:7" x14ac:dyDescent="0.2">
      <c r="A34" s="113" t="s">
        <v>253</v>
      </c>
      <c r="B34" s="117" t="s">
        <v>358</v>
      </c>
      <c r="E34" s="11"/>
      <c r="F34" s="99"/>
      <c r="G34" s="99"/>
    </row>
    <row r="35" spans="1:7" x14ac:dyDescent="0.2">
      <c r="A35" s="113" t="s">
        <v>47</v>
      </c>
      <c r="B35" s="114" t="s">
        <v>46</v>
      </c>
      <c r="E35" s="11"/>
      <c r="F35" s="99"/>
      <c r="G35" s="99"/>
    </row>
    <row r="36" spans="1:7" x14ac:dyDescent="0.2">
      <c r="A36" s="113" t="s">
        <v>49</v>
      </c>
      <c r="B36" s="114" t="s">
        <v>48</v>
      </c>
    </row>
    <row r="37" spans="1:7" x14ac:dyDescent="0.2">
      <c r="A37" s="113" t="s">
        <v>254</v>
      </c>
      <c r="B37" s="117" t="s">
        <v>359</v>
      </c>
    </row>
    <row r="38" spans="1:7" x14ac:dyDescent="0.2">
      <c r="A38" s="113" t="s">
        <v>17</v>
      </c>
      <c r="B38" s="114" t="s">
        <v>50</v>
      </c>
    </row>
    <row r="39" spans="1:7" x14ac:dyDescent="0.2">
      <c r="A39" s="113" t="s">
        <v>119</v>
      </c>
      <c r="B39" s="114" t="s">
        <v>127</v>
      </c>
    </row>
    <row r="40" spans="1:7" x14ac:dyDescent="0.2">
      <c r="A40" s="113" t="s">
        <v>120</v>
      </c>
      <c r="B40" s="114" t="s">
        <v>128</v>
      </c>
    </row>
    <row r="41" spans="1:7" x14ac:dyDescent="0.2">
      <c r="A41" s="113" t="s">
        <v>52</v>
      </c>
      <c r="B41" s="114" t="s">
        <v>51</v>
      </c>
    </row>
    <row r="42" spans="1:7" x14ac:dyDescent="0.2">
      <c r="A42" s="113" t="s">
        <v>392</v>
      </c>
      <c r="B42" s="114" t="s">
        <v>393</v>
      </c>
    </row>
    <row r="43" spans="1:7" x14ac:dyDescent="0.2">
      <c r="A43" s="113" t="s">
        <v>256</v>
      </c>
      <c r="B43" s="114" t="s">
        <v>257</v>
      </c>
    </row>
    <row r="44" spans="1:7" x14ac:dyDescent="0.2">
      <c r="A44" s="113" t="s">
        <v>255</v>
      </c>
      <c r="B44" s="117" t="s">
        <v>360</v>
      </c>
    </row>
    <row r="45" spans="1:7" x14ac:dyDescent="0.2">
      <c r="A45" s="113" t="s">
        <v>16</v>
      </c>
      <c r="B45" s="114" t="s">
        <v>54</v>
      </c>
    </row>
    <row r="46" spans="1:7" x14ac:dyDescent="0.2">
      <c r="A46" s="113" t="s">
        <v>258</v>
      </c>
      <c r="B46" s="114" t="s">
        <v>259</v>
      </c>
    </row>
    <row r="47" spans="1:7" x14ac:dyDescent="0.2">
      <c r="A47" s="113" t="s">
        <v>260</v>
      </c>
      <c r="B47" s="114" t="s">
        <v>261</v>
      </c>
    </row>
    <row r="48" spans="1:7" x14ac:dyDescent="0.2">
      <c r="A48" s="113" t="s">
        <v>262</v>
      </c>
      <c r="B48" s="114" t="s">
        <v>263</v>
      </c>
    </row>
    <row r="49" spans="1:2" x14ac:dyDescent="0.2">
      <c r="A49" s="113" t="s">
        <v>264</v>
      </c>
      <c r="B49" s="114" t="s">
        <v>265</v>
      </c>
    </row>
    <row r="50" spans="1:2" x14ac:dyDescent="0.2">
      <c r="A50" s="113" t="s">
        <v>266</v>
      </c>
      <c r="B50" s="114" t="s">
        <v>267</v>
      </c>
    </row>
    <row r="51" spans="1:2" x14ac:dyDescent="0.2">
      <c r="A51" s="113" t="s">
        <v>121</v>
      </c>
      <c r="B51" s="114" t="s">
        <v>129</v>
      </c>
    </row>
    <row r="52" spans="1:2" x14ac:dyDescent="0.2">
      <c r="A52" s="113" t="s">
        <v>268</v>
      </c>
      <c r="B52" s="117" t="s">
        <v>361</v>
      </c>
    </row>
    <row r="53" spans="1:2" x14ac:dyDescent="0.2">
      <c r="A53" s="113" t="s">
        <v>269</v>
      </c>
      <c r="B53" s="117" t="s">
        <v>362</v>
      </c>
    </row>
    <row r="54" spans="1:2" x14ac:dyDescent="0.2">
      <c r="A54" s="113" t="s">
        <v>12</v>
      </c>
      <c r="B54" s="114" t="s">
        <v>100</v>
      </c>
    </row>
    <row r="55" spans="1:2" x14ac:dyDescent="0.2">
      <c r="A55" s="113" t="s">
        <v>270</v>
      </c>
      <c r="B55" s="114" t="s">
        <v>271</v>
      </c>
    </row>
    <row r="56" spans="1:2" x14ac:dyDescent="0.2">
      <c r="A56" s="113" t="s">
        <v>56</v>
      </c>
      <c r="B56" s="114" t="s">
        <v>55</v>
      </c>
    </row>
    <row r="57" spans="1:2" x14ac:dyDescent="0.2">
      <c r="A57" s="113" t="s">
        <v>421</v>
      </c>
      <c r="B57" s="114" t="s">
        <v>422</v>
      </c>
    </row>
    <row r="58" spans="1:2" x14ac:dyDescent="0.2">
      <c r="A58" s="113" t="s">
        <v>394</v>
      </c>
      <c r="B58" s="114" t="s">
        <v>64</v>
      </c>
    </row>
    <row r="59" spans="1:2" x14ac:dyDescent="0.2">
      <c r="A59" s="113" t="s">
        <v>379</v>
      </c>
      <c r="B59" s="114" t="s">
        <v>65</v>
      </c>
    </row>
    <row r="60" spans="1:2" x14ac:dyDescent="0.2">
      <c r="A60" s="113" t="s">
        <v>182</v>
      </c>
      <c r="B60" s="114" t="s">
        <v>183</v>
      </c>
    </row>
    <row r="61" spans="1:2" x14ac:dyDescent="0.2">
      <c r="A61" s="113" t="s">
        <v>58</v>
      </c>
      <c r="B61" s="114" t="s">
        <v>57</v>
      </c>
    </row>
    <row r="62" spans="1:2" x14ac:dyDescent="0.2">
      <c r="A62" s="113" t="s">
        <v>60</v>
      </c>
      <c r="B62" s="114" t="s">
        <v>59</v>
      </c>
    </row>
    <row r="63" spans="1:2" x14ac:dyDescent="0.2">
      <c r="A63" s="113" t="s">
        <v>272</v>
      </c>
      <c r="B63" s="114" t="s">
        <v>61</v>
      </c>
    </row>
    <row r="64" spans="1:2" x14ac:dyDescent="0.2">
      <c r="A64" s="113" t="s">
        <v>423</v>
      </c>
      <c r="B64" s="114" t="s">
        <v>424</v>
      </c>
    </row>
    <row r="65" spans="1:2" x14ac:dyDescent="0.2">
      <c r="A65" s="113" t="s">
        <v>363</v>
      </c>
      <c r="B65" s="114" t="s">
        <v>364</v>
      </c>
    </row>
    <row r="66" spans="1:2" x14ac:dyDescent="0.2">
      <c r="A66" s="113" t="s">
        <v>158</v>
      </c>
      <c r="B66" s="114" t="s">
        <v>157</v>
      </c>
    </row>
    <row r="67" spans="1:2" x14ac:dyDescent="0.2">
      <c r="A67" s="113" t="s">
        <v>273</v>
      </c>
      <c r="B67" s="114" t="s">
        <v>274</v>
      </c>
    </row>
    <row r="68" spans="1:2" x14ac:dyDescent="0.2">
      <c r="A68" s="113" t="s">
        <v>425</v>
      </c>
      <c r="B68" s="114" t="s">
        <v>104</v>
      </c>
    </row>
    <row r="69" spans="1:2" x14ac:dyDescent="0.2">
      <c r="A69" s="113" t="s">
        <v>395</v>
      </c>
      <c r="B69" s="114" t="s">
        <v>396</v>
      </c>
    </row>
    <row r="70" spans="1:2" x14ac:dyDescent="0.2">
      <c r="A70" s="113" t="s">
        <v>196</v>
      </c>
      <c r="B70" s="114" t="s">
        <v>197</v>
      </c>
    </row>
    <row r="71" spans="1:2" x14ac:dyDescent="0.2">
      <c r="A71" s="113" t="s">
        <v>380</v>
      </c>
      <c r="B71" s="114" t="s">
        <v>108</v>
      </c>
    </row>
    <row r="72" spans="1:2" x14ac:dyDescent="0.2">
      <c r="A72" s="113" t="s">
        <v>275</v>
      </c>
      <c r="B72" s="114" t="s">
        <v>276</v>
      </c>
    </row>
    <row r="73" spans="1:2" x14ac:dyDescent="0.2">
      <c r="A73" s="113" t="s">
        <v>413</v>
      </c>
      <c r="B73" s="114" t="s">
        <v>53</v>
      </c>
    </row>
    <row r="74" spans="1:2" x14ac:dyDescent="0.2">
      <c r="A74" s="113" t="s">
        <v>277</v>
      </c>
      <c r="B74" s="114" t="s">
        <v>278</v>
      </c>
    </row>
    <row r="75" spans="1:2" x14ac:dyDescent="0.2">
      <c r="A75" s="113" t="s">
        <v>279</v>
      </c>
      <c r="B75" s="114" t="s">
        <v>280</v>
      </c>
    </row>
    <row r="76" spans="1:2" x14ac:dyDescent="0.2">
      <c r="A76" s="113" t="s">
        <v>281</v>
      </c>
      <c r="B76" s="114" t="s">
        <v>282</v>
      </c>
    </row>
    <row r="77" spans="1:2" x14ac:dyDescent="0.2">
      <c r="A77" s="113" t="s">
        <v>426</v>
      </c>
      <c r="B77" s="106" t="s">
        <v>427</v>
      </c>
    </row>
    <row r="78" spans="1:2" x14ac:dyDescent="0.2">
      <c r="A78" s="113" t="s">
        <v>62</v>
      </c>
      <c r="B78" s="114" t="s">
        <v>101</v>
      </c>
    </row>
    <row r="79" spans="1:2" x14ac:dyDescent="0.2">
      <c r="A79" s="113" t="s">
        <v>428</v>
      </c>
      <c r="B79" s="114" t="s">
        <v>429</v>
      </c>
    </row>
    <row r="80" spans="1:2" x14ac:dyDescent="0.2">
      <c r="A80" s="113" t="s">
        <v>141</v>
      </c>
      <c r="B80" s="114" t="s">
        <v>140</v>
      </c>
    </row>
    <row r="81" spans="1:2" x14ac:dyDescent="0.2">
      <c r="A81" s="113" t="s">
        <v>283</v>
      </c>
      <c r="B81" s="114" t="s">
        <v>284</v>
      </c>
    </row>
    <row r="82" spans="1:2" x14ac:dyDescent="0.2">
      <c r="A82" s="113" t="s">
        <v>109</v>
      </c>
      <c r="B82" s="114" t="s">
        <v>69</v>
      </c>
    </row>
    <row r="83" spans="1:2" x14ac:dyDescent="0.2">
      <c r="A83" s="113" t="s">
        <v>285</v>
      </c>
      <c r="B83" s="114" t="s">
        <v>200</v>
      </c>
    </row>
    <row r="84" spans="1:2" x14ac:dyDescent="0.2">
      <c r="A84" s="113" t="s">
        <v>430</v>
      </c>
      <c r="B84" s="114" t="s">
        <v>448</v>
      </c>
    </row>
    <row r="85" spans="1:2" x14ac:dyDescent="0.2">
      <c r="A85" s="113" t="s">
        <v>286</v>
      </c>
      <c r="B85" s="114" t="s">
        <v>63</v>
      </c>
    </row>
    <row r="86" spans="1:2" x14ac:dyDescent="0.2">
      <c r="A86" s="113" t="s">
        <v>287</v>
      </c>
      <c r="B86" s="114" t="s">
        <v>145</v>
      </c>
    </row>
    <row r="87" spans="1:2" x14ac:dyDescent="0.2">
      <c r="A87" s="113" t="s">
        <v>365</v>
      </c>
      <c r="B87" s="114" t="s">
        <v>366</v>
      </c>
    </row>
    <row r="88" spans="1:2" x14ac:dyDescent="0.2">
      <c r="A88" s="113" t="s">
        <v>122</v>
      </c>
      <c r="B88" s="114" t="s">
        <v>110</v>
      </c>
    </row>
    <row r="89" spans="1:2" x14ac:dyDescent="0.2">
      <c r="A89" s="113" t="s">
        <v>381</v>
      </c>
      <c r="B89" s="114" t="s">
        <v>130</v>
      </c>
    </row>
    <row r="90" spans="1:2" x14ac:dyDescent="0.2">
      <c r="A90" s="113" t="s">
        <v>288</v>
      </c>
      <c r="B90" s="114" t="s">
        <v>66</v>
      </c>
    </row>
    <row r="91" spans="1:2" x14ac:dyDescent="0.2">
      <c r="A91" s="113" t="s">
        <v>185</v>
      </c>
      <c r="B91" s="114" t="s">
        <v>186</v>
      </c>
    </row>
    <row r="92" spans="1:2" x14ac:dyDescent="0.2">
      <c r="A92" s="113" t="s">
        <v>367</v>
      </c>
      <c r="B92" s="114" t="s">
        <v>368</v>
      </c>
    </row>
    <row r="93" spans="1:2" x14ac:dyDescent="0.2">
      <c r="A93" s="113" t="s">
        <v>289</v>
      </c>
      <c r="B93" s="114" t="s">
        <v>290</v>
      </c>
    </row>
    <row r="94" spans="1:2" x14ac:dyDescent="0.2">
      <c r="A94" s="113" t="s">
        <v>291</v>
      </c>
      <c r="B94" s="114" t="s">
        <v>292</v>
      </c>
    </row>
    <row r="95" spans="1:2" x14ac:dyDescent="0.2">
      <c r="A95" s="113" t="s">
        <v>293</v>
      </c>
      <c r="B95" s="114" t="s">
        <v>294</v>
      </c>
    </row>
    <row r="96" spans="1:2" x14ac:dyDescent="0.2">
      <c r="A96" s="113" t="s">
        <v>68</v>
      </c>
      <c r="B96" s="114" t="s">
        <v>67</v>
      </c>
    </row>
    <row r="97" spans="1:2" x14ac:dyDescent="0.2">
      <c r="A97" s="113" t="s">
        <v>295</v>
      </c>
      <c r="B97" s="114" t="s">
        <v>296</v>
      </c>
    </row>
    <row r="98" spans="1:2" x14ac:dyDescent="0.2">
      <c r="A98" s="113" t="s">
        <v>70</v>
      </c>
      <c r="B98" s="114" t="s">
        <v>102</v>
      </c>
    </row>
    <row r="99" spans="1:2" x14ac:dyDescent="0.2">
      <c r="A99" s="113" t="s">
        <v>149</v>
      </c>
      <c r="B99" s="114" t="s">
        <v>148</v>
      </c>
    </row>
    <row r="100" spans="1:2" x14ac:dyDescent="0.2">
      <c r="A100" s="113" t="s">
        <v>414</v>
      </c>
      <c r="B100" s="114" t="s">
        <v>415</v>
      </c>
    </row>
    <row r="101" spans="1:2" x14ac:dyDescent="0.2">
      <c r="A101" s="113" t="s">
        <v>397</v>
      </c>
      <c r="B101" s="114" t="s">
        <v>398</v>
      </c>
    </row>
    <row r="102" spans="1:2" x14ac:dyDescent="0.2">
      <c r="A102" s="113" t="s">
        <v>147</v>
      </c>
      <c r="B102" s="114" t="s">
        <v>146</v>
      </c>
    </row>
    <row r="103" spans="1:2" x14ac:dyDescent="0.2">
      <c r="A103" s="113" t="s">
        <v>297</v>
      </c>
      <c r="B103" s="114" t="s">
        <v>298</v>
      </c>
    </row>
    <row r="104" spans="1:2" x14ac:dyDescent="0.2">
      <c r="A104" s="113" t="s">
        <v>431</v>
      </c>
      <c r="B104" s="106" t="s">
        <v>432</v>
      </c>
    </row>
    <row r="105" spans="1:2" x14ac:dyDescent="0.2">
      <c r="A105" s="113" t="s">
        <v>72</v>
      </c>
      <c r="B105" s="114" t="s">
        <v>71</v>
      </c>
    </row>
    <row r="106" spans="1:2" x14ac:dyDescent="0.2">
      <c r="A106" s="113" t="s">
        <v>112</v>
      </c>
      <c r="B106" s="114" t="s">
        <v>111</v>
      </c>
    </row>
    <row r="107" spans="1:2" x14ac:dyDescent="0.2">
      <c r="A107" s="113" t="s">
        <v>299</v>
      </c>
      <c r="B107" s="114" t="s">
        <v>300</v>
      </c>
    </row>
    <row r="108" spans="1:2" x14ac:dyDescent="0.2">
      <c r="A108" s="113" t="s">
        <v>433</v>
      </c>
      <c r="B108" s="114" t="s">
        <v>434</v>
      </c>
    </row>
    <row r="109" spans="1:2" x14ac:dyDescent="0.2">
      <c r="A109" s="113" t="s">
        <v>301</v>
      </c>
      <c r="B109" s="106" t="s">
        <v>369</v>
      </c>
    </row>
    <row r="110" spans="1:2" x14ac:dyDescent="0.2">
      <c r="A110" s="113" t="s">
        <v>302</v>
      </c>
      <c r="B110" s="106" t="s">
        <v>370</v>
      </c>
    </row>
    <row r="111" spans="1:2" x14ac:dyDescent="0.2">
      <c r="A111" s="113" t="s">
        <v>435</v>
      </c>
      <c r="B111" s="114" t="s">
        <v>73</v>
      </c>
    </row>
    <row r="112" spans="1:2" x14ac:dyDescent="0.2">
      <c r="A112" s="113" t="s">
        <v>436</v>
      </c>
      <c r="B112" s="114" t="s">
        <v>437</v>
      </c>
    </row>
    <row r="113" spans="1:2" x14ac:dyDescent="0.2">
      <c r="A113" s="113" t="s">
        <v>123</v>
      </c>
      <c r="B113" s="114" t="s">
        <v>131</v>
      </c>
    </row>
    <row r="114" spans="1:2" x14ac:dyDescent="0.2">
      <c r="A114" s="113" t="s">
        <v>303</v>
      </c>
      <c r="B114" s="114" t="s">
        <v>399</v>
      </c>
    </row>
    <row r="115" spans="1:2" x14ac:dyDescent="0.2">
      <c r="A115" s="113" t="s">
        <v>304</v>
      </c>
      <c r="B115" s="114" t="s">
        <v>305</v>
      </c>
    </row>
    <row r="116" spans="1:2" x14ac:dyDescent="0.2">
      <c r="A116" s="113" t="s">
        <v>306</v>
      </c>
      <c r="B116" s="114" t="s">
        <v>307</v>
      </c>
    </row>
    <row r="117" spans="1:2" x14ac:dyDescent="0.2">
      <c r="A117" s="113" t="s">
        <v>74</v>
      </c>
      <c r="B117" s="114" t="s">
        <v>103</v>
      </c>
    </row>
    <row r="118" spans="1:2" x14ac:dyDescent="0.2">
      <c r="A118" s="113" t="s">
        <v>113</v>
      </c>
      <c r="B118" s="114" t="s">
        <v>75</v>
      </c>
    </row>
    <row r="119" spans="1:2" x14ac:dyDescent="0.2">
      <c r="A119" s="113" t="s">
        <v>400</v>
      </c>
      <c r="B119" s="114" t="s">
        <v>401</v>
      </c>
    </row>
    <row r="120" spans="1:2" x14ac:dyDescent="0.2">
      <c r="A120" s="113" t="s">
        <v>402</v>
      </c>
      <c r="B120" s="114" t="s">
        <v>403</v>
      </c>
    </row>
    <row r="121" spans="1:2" x14ac:dyDescent="0.2">
      <c r="A121" s="113" t="s">
        <v>404</v>
      </c>
      <c r="B121" s="114" t="s">
        <v>405</v>
      </c>
    </row>
    <row r="122" spans="1:2" x14ac:dyDescent="0.2">
      <c r="A122" s="113" t="s">
        <v>438</v>
      </c>
      <c r="B122" s="114" t="s">
        <v>439</v>
      </c>
    </row>
    <row r="123" spans="1:2" x14ac:dyDescent="0.2">
      <c r="A123" s="113" t="s">
        <v>308</v>
      </c>
      <c r="B123" s="114" t="s">
        <v>440</v>
      </c>
    </row>
    <row r="124" spans="1:2" x14ac:dyDescent="0.2">
      <c r="A124" s="113" t="s">
        <v>309</v>
      </c>
      <c r="B124" s="114" t="s">
        <v>310</v>
      </c>
    </row>
    <row r="125" spans="1:2" x14ac:dyDescent="0.2">
      <c r="A125" s="113" t="s">
        <v>22</v>
      </c>
      <c r="B125" s="114" t="s">
        <v>76</v>
      </c>
    </row>
    <row r="126" spans="1:2" x14ac:dyDescent="0.2">
      <c r="A126" s="113" t="s">
        <v>124</v>
      </c>
      <c r="B126" s="114" t="s">
        <v>132</v>
      </c>
    </row>
    <row r="127" spans="1:2" x14ac:dyDescent="0.2">
      <c r="A127" s="113" t="s">
        <v>78</v>
      </c>
      <c r="B127" s="114" t="s">
        <v>77</v>
      </c>
    </row>
    <row r="128" spans="1:2" x14ac:dyDescent="0.2">
      <c r="A128" s="113" t="s">
        <v>441</v>
      </c>
      <c r="B128" s="114" t="s">
        <v>184</v>
      </c>
    </row>
    <row r="129" spans="1:2" x14ac:dyDescent="0.2">
      <c r="A129" s="113" t="s">
        <v>187</v>
      </c>
      <c r="B129" s="114" t="s">
        <v>188</v>
      </c>
    </row>
    <row r="130" spans="1:2" x14ac:dyDescent="0.2">
      <c r="A130" s="113" t="s">
        <v>311</v>
      </c>
      <c r="B130" s="114" t="s">
        <v>406</v>
      </c>
    </row>
    <row r="131" spans="1:2" x14ac:dyDescent="0.2">
      <c r="A131" s="113" t="s">
        <v>198</v>
      </c>
      <c r="B131" s="114" t="s">
        <v>199</v>
      </c>
    </row>
    <row r="132" spans="1:2" x14ac:dyDescent="0.2">
      <c r="A132" s="113" t="s">
        <v>191</v>
      </c>
      <c r="B132" s="114" t="s">
        <v>99</v>
      </c>
    </row>
    <row r="133" spans="1:2" x14ac:dyDescent="0.2">
      <c r="A133" s="113" t="s">
        <v>384</v>
      </c>
      <c r="B133" s="114" t="s">
        <v>385</v>
      </c>
    </row>
    <row r="134" spans="1:2" x14ac:dyDescent="0.2">
      <c r="A134" s="113" t="s">
        <v>142</v>
      </c>
      <c r="B134" s="114" t="s">
        <v>192</v>
      </c>
    </row>
    <row r="135" spans="1:2" x14ac:dyDescent="0.2">
      <c r="A135" s="113" t="s">
        <v>189</v>
      </c>
      <c r="B135" s="114" t="s">
        <v>190</v>
      </c>
    </row>
    <row r="136" spans="1:2" x14ac:dyDescent="0.2">
      <c r="A136" s="106" t="s">
        <v>371</v>
      </c>
      <c r="B136" s="114" t="s">
        <v>372</v>
      </c>
    </row>
    <row r="137" spans="1:2" x14ac:dyDescent="0.2">
      <c r="A137" s="106" t="s">
        <v>442</v>
      </c>
      <c r="B137" s="114" t="s">
        <v>443</v>
      </c>
    </row>
    <row r="138" spans="1:2" x14ac:dyDescent="0.2">
      <c r="A138" s="106" t="s">
        <v>407</v>
      </c>
      <c r="B138" s="114" t="s">
        <v>408</v>
      </c>
    </row>
    <row r="139" spans="1:2" x14ac:dyDescent="0.2">
      <c r="A139" s="106" t="s">
        <v>313</v>
      </c>
      <c r="B139" s="114" t="s">
        <v>79</v>
      </c>
    </row>
    <row r="140" spans="1:2" x14ac:dyDescent="0.2">
      <c r="A140" s="106" t="s">
        <v>444</v>
      </c>
      <c r="B140" s="114" t="s">
        <v>82</v>
      </c>
    </row>
    <row r="141" spans="1:2" x14ac:dyDescent="0.2">
      <c r="A141" s="106" t="s">
        <v>314</v>
      </c>
      <c r="B141" s="106" t="s">
        <v>373</v>
      </c>
    </row>
    <row r="142" spans="1:2" x14ac:dyDescent="0.2">
      <c r="A142" s="106" t="s">
        <v>81</v>
      </c>
      <c r="B142" s="114" t="s">
        <v>80</v>
      </c>
    </row>
    <row r="143" spans="1:2" x14ac:dyDescent="0.2">
      <c r="A143" s="106" t="s">
        <v>315</v>
      </c>
      <c r="B143" s="114" t="s">
        <v>316</v>
      </c>
    </row>
    <row r="144" spans="1:2" x14ac:dyDescent="0.2">
      <c r="A144" s="106" t="s">
        <v>83</v>
      </c>
      <c r="B144" s="114" t="s">
        <v>409</v>
      </c>
    </row>
    <row r="145" spans="1:2" x14ac:dyDescent="0.2">
      <c r="A145" s="106" t="s">
        <v>18</v>
      </c>
      <c r="B145" s="114" t="s">
        <v>114</v>
      </c>
    </row>
    <row r="146" spans="1:2" x14ac:dyDescent="0.2">
      <c r="A146" s="106" t="s">
        <v>13</v>
      </c>
      <c r="B146" s="114" t="s">
        <v>84</v>
      </c>
    </row>
    <row r="147" spans="1:2" x14ac:dyDescent="0.2">
      <c r="A147" s="106" t="s">
        <v>317</v>
      </c>
      <c r="B147" s="114" t="s">
        <v>318</v>
      </c>
    </row>
    <row r="148" spans="1:2" x14ac:dyDescent="0.2">
      <c r="A148" s="106" t="s">
        <v>86</v>
      </c>
      <c r="B148" s="114" t="s">
        <v>85</v>
      </c>
    </row>
    <row r="149" spans="1:2" x14ac:dyDescent="0.2">
      <c r="A149" s="106" t="s">
        <v>118</v>
      </c>
      <c r="B149" s="114" t="s">
        <v>87</v>
      </c>
    </row>
    <row r="150" spans="1:2" x14ac:dyDescent="0.2">
      <c r="A150" s="106" t="s">
        <v>116</v>
      </c>
      <c r="B150" s="114" t="s">
        <v>115</v>
      </c>
    </row>
    <row r="151" spans="1:2" x14ac:dyDescent="0.2">
      <c r="A151" s="106" t="s">
        <v>89</v>
      </c>
      <c r="B151" s="114" t="s">
        <v>88</v>
      </c>
    </row>
    <row r="152" spans="1:2" x14ac:dyDescent="0.2">
      <c r="A152" s="106" t="s">
        <v>319</v>
      </c>
      <c r="B152" s="114" t="s">
        <v>320</v>
      </c>
    </row>
    <row r="153" spans="1:2" x14ac:dyDescent="0.2">
      <c r="A153" s="106" t="s">
        <v>321</v>
      </c>
      <c r="B153" s="114" t="s">
        <v>322</v>
      </c>
    </row>
    <row r="154" spans="1:2" x14ac:dyDescent="0.2">
      <c r="A154" s="106" t="s">
        <v>323</v>
      </c>
      <c r="B154" s="106" t="s">
        <v>374</v>
      </c>
    </row>
    <row r="155" spans="1:2" x14ac:dyDescent="0.2">
      <c r="A155" s="106" t="s">
        <v>324</v>
      </c>
      <c r="B155" s="114" t="s">
        <v>325</v>
      </c>
    </row>
    <row r="156" spans="1:2" x14ac:dyDescent="0.2">
      <c r="A156" s="106" t="s">
        <v>326</v>
      </c>
      <c r="B156" s="106" t="s">
        <v>375</v>
      </c>
    </row>
    <row r="157" spans="1:2" x14ac:dyDescent="0.2">
      <c r="A157" s="106" t="s">
        <v>327</v>
      </c>
      <c r="B157" s="114" t="s">
        <v>328</v>
      </c>
    </row>
    <row r="158" spans="1:2" x14ac:dyDescent="0.2">
      <c r="A158" s="106" t="s">
        <v>125</v>
      </c>
      <c r="B158" s="114" t="s">
        <v>133</v>
      </c>
    </row>
    <row r="159" spans="1:2" x14ac:dyDescent="0.2">
      <c r="A159" s="106" t="s">
        <v>329</v>
      </c>
      <c r="B159" s="114" t="s">
        <v>330</v>
      </c>
    </row>
    <row r="160" spans="1:2" x14ac:dyDescent="0.2">
      <c r="A160" s="106" t="s">
        <v>331</v>
      </c>
      <c r="B160" s="114" t="s">
        <v>332</v>
      </c>
    </row>
    <row r="161" spans="1:2" x14ac:dyDescent="0.2">
      <c r="A161" s="106" t="s">
        <v>136</v>
      </c>
      <c r="B161" s="114" t="s">
        <v>333</v>
      </c>
    </row>
    <row r="162" spans="1:2" x14ac:dyDescent="0.2">
      <c r="A162" s="106" t="s">
        <v>334</v>
      </c>
      <c r="B162" s="114" t="s">
        <v>335</v>
      </c>
    </row>
    <row r="163" spans="1:2" x14ac:dyDescent="0.2">
      <c r="A163" s="106" t="s">
        <v>160</v>
      </c>
      <c r="B163" s="114" t="s">
        <v>159</v>
      </c>
    </row>
    <row r="164" spans="1:2" x14ac:dyDescent="0.2">
      <c r="A164" s="106" t="s">
        <v>410</v>
      </c>
      <c r="B164" s="114" t="s">
        <v>411</v>
      </c>
    </row>
    <row r="165" spans="1:2" x14ac:dyDescent="0.2">
      <c r="A165" s="106" t="s">
        <v>126</v>
      </c>
      <c r="B165" s="114" t="s">
        <v>134</v>
      </c>
    </row>
    <row r="166" spans="1:2" x14ac:dyDescent="0.2">
      <c r="A166" s="106" t="s">
        <v>336</v>
      </c>
      <c r="B166" s="114" t="s">
        <v>337</v>
      </c>
    </row>
    <row r="167" spans="1:2" x14ac:dyDescent="0.2">
      <c r="A167" s="106" t="s">
        <v>193</v>
      </c>
      <c r="B167" s="114" t="s">
        <v>144</v>
      </c>
    </row>
    <row r="168" spans="1:2" x14ac:dyDescent="0.2">
      <c r="A168" s="106" t="s">
        <v>156</v>
      </c>
      <c r="B168" s="114" t="s">
        <v>107</v>
      </c>
    </row>
    <row r="169" spans="1:2" x14ac:dyDescent="0.2">
      <c r="A169" s="106" t="s">
        <v>153</v>
      </c>
      <c r="B169" s="114" t="s">
        <v>152</v>
      </c>
    </row>
    <row r="170" spans="1:2" x14ac:dyDescent="0.2">
      <c r="A170" s="106" t="s">
        <v>91</v>
      </c>
      <c r="B170" s="114" t="s">
        <v>90</v>
      </c>
    </row>
    <row r="171" spans="1:2" x14ac:dyDescent="0.2">
      <c r="A171" s="106" t="s">
        <v>338</v>
      </c>
      <c r="B171" s="114" t="s">
        <v>339</v>
      </c>
    </row>
    <row r="172" spans="1:2" x14ac:dyDescent="0.2">
      <c r="A172" s="106" t="s">
        <v>340</v>
      </c>
      <c r="B172" s="114" t="s">
        <v>194</v>
      </c>
    </row>
    <row r="173" spans="1:2" x14ac:dyDescent="0.2">
      <c r="A173" s="106" t="s">
        <v>341</v>
      </c>
      <c r="B173" s="114" t="s">
        <v>92</v>
      </c>
    </row>
    <row r="174" spans="1:2" x14ac:dyDescent="0.2">
      <c r="A174" s="106" t="s">
        <v>342</v>
      </c>
      <c r="B174" s="114" t="s">
        <v>412</v>
      </c>
    </row>
    <row r="175" spans="1:2" x14ac:dyDescent="0.2">
      <c r="A175" s="106" t="s">
        <v>94</v>
      </c>
      <c r="B175" s="114" t="s">
        <v>93</v>
      </c>
    </row>
    <row r="176" spans="1:2" x14ac:dyDescent="0.2">
      <c r="A176" s="106" t="s">
        <v>445</v>
      </c>
      <c r="B176" s="114" t="s">
        <v>95</v>
      </c>
    </row>
    <row r="177" spans="1:2" x14ac:dyDescent="0.2">
      <c r="A177" s="106" t="s">
        <v>343</v>
      </c>
      <c r="B177" s="106" t="s">
        <v>376</v>
      </c>
    </row>
    <row r="178" spans="1:2" x14ac:dyDescent="0.2">
      <c r="A178" s="106" t="s">
        <v>344</v>
      </c>
      <c r="B178" s="114" t="s">
        <v>382</v>
      </c>
    </row>
    <row r="179" spans="1:2" x14ac:dyDescent="0.2">
      <c r="A179" s="106" t="s">
        <v>137</v>
      </c>
      <c r="B179" s="114" t="s">
        <v>345</v>
      </c>
    </row>
    <row r="180" spans="1:2" x14ac:dyDescent="0.2">
      <c r="A180" s="106" t="s">
        <v>446</v>
      </c>
      <c r="B180" s="114" t="s">
        <v>447</v>
      </c>
    </row>
    <row r="181" spans="1:2" x14ac:dyDescent="0.2">
      <c r="A181" s="106" t="s">
        <v>117</v>
      </c>
      <c r="B181" s="114" t="s">
        <v>135</v>
      </c>
    </row>
    <row r="182" spans="1:2" x14ac:dyDescent="0.2">
      <c r="A182" s="106" t="s">
        <v>346</v>
      </c>
      <c r="B182" s="114" t="s">
        <v>347</v>
      </c>
    </row>
    <row r="183" spans="1:2" x14ac:dyDescent="0.2">
      <c r="A183" s="106" t="s">
        <v>96</v>
      </c>
      <c r="B183" s="114" t="s">
        <v>105</v>
      </c>
    </row>
    <row r="184" spans="1:2" x14ac:dyDescent="0.2">
      <c r="A184" s="106" t="s">
        <v>143</v>
      </c>
      <c r="B184" s="114" t="s">
        <v>97</v>
      </c>
    </row>
    <row r="185" spans="1:2" x14ac:dyDescent="0.2">
      <c r="A185" s="106"/>
      <c r="B185" s="106"/>
    </row>
    <row r="186" spans="1:2" x14ac:dyDescent="0.2">
      <c r="A186" s="106"/>
      <c r="B186" s="106"/>
    </row>
    <row r="187" spans="1:2" x14ac:dyDescent="0.2">
      <c r="A187" s="106"/>
      <c r="B187" s="106"/>
    </row>
    <row r="188" spans="1:2" x14ac:dyDescent="0.2">
      <c r="A188" s="106"/>
      <c r="B188" s="106"/>
    </row>
    <row r="189" spans="1:2" x14ac:dyDescent="0.2">
      <c r="A189" s="106"/>
      <c r="B189" s="106"/>
    </row>
    <row r="190" spans="1:2" x14ac:dyDescent="0.2">
      <c r="A190" s="106"/>
      <c r="B190" s="106"/>
    </row>
    <row r="191" spans="1:2" x14ac:dyDescent="0.2">
      <c r="A191" s="106"/>
      <c r="B191" s="106"/>
    </row>
    <row r="192" spans="1:2" x14ac:dyDescent="0.2">
      <c r="A192" s="106"/>
      <c r="B192" s="106"/>
    </row>
    <row r="193" spans="1:2" x14ac:dyDescent="0.2">
      <c r="A193" s="106"/>
      <c r="B193" s="106"/>
    </row>
    <row r="194" spans="1:2" x14ac:dyDescent="0.2">
      <c r="A194" s="106"/>
      <c r="B194" s="106"/>
    </row>
    <row r="195" spans="1:2" x14ac:dyDescent="0.2">
      <c r="A195" s="106"/>
      <c r="B195" s="106"/>
    </row>
    <row r="196" spans="1:2" x14ac:dyDescent="0.2">
      <c r="A196" s="106"/>
      <c r="B196" s="106"/>
    </row>
    <row r="197" spans="1:2" x14ac:dyDescent="0.2">
      <c r="A197" s="106"/>
      <c r="B197" s="106"/>
    </row>
    <row r="198" spans="1:2" x14ac:dyDescent="0.2">
      <c r="A198" s="106"/>
      <c r="B198" s="106"/>
    </row>
    <row r="199" spans="1:2" x14ac:dyDescent="0.2">
      <c r="A199" s="106"/>
      <c r="B199" s="106"/>
    </row>
    <row r="200" spans="1:2" x14ac:dyDescent="0.2">
      <c r="A200" s="106"/>
      <c r="B200" s="106"/>
    </row>
    <row r="201" spans="1:2" x14ac:dyDescent="0.2">
      <c r="A201" s="106"/>
      <c r="B201" s="106"/>
    </row>
    <row r="202" spans="1:2" x14ac:dyDescent="0.2">
      <c r="A202" s="106"/>
      <c r="B202" s="106"/>
    </row>
    <row r="203" spans="1:2" x14ac:dyDescent="0.2">
      <c r="A203" s="106"/>
      <c r="B203" s="106"/>
    </row>
    <row r="204" spans="1:2" x14ac:dyDescent="0.2">
      <c r="A204" s="106"/>
      <c r="B204" s="106"/>
    </row>
    <row r="205" spans="1:2" x14ac:dyDescent="0.2">
      <c r="A205" s="106"/>
      <c r="B205" s="106"/>
    </row>
    <row r="206" spans="1:2" x14ac:dyDescent="0.2">
      <c r="A206" s="106"/>
      <c r="B206" s="106"/>
    </row>
    <row r="207" spans="1:2" x14ac:dyDescent="0.2">
      <c r="A207" s="106"/>
      <c r="B207" s="106"/>
    </row>
    <row r="208" spans="1:2" x14ac:dyDescent="0.2">
      <c r="A208" s="106"/>
      <c r="B208" s="106"/>
    </row>
    <row r="209" spans="1:2" x14ac:dyDescent="0.2">
      <c r="A209" s="106"/>
      <c r="B209" s="106"/>
    </row>
    <row r="210" spans="1:2" x14ac:dyDescent="0.2">
      <c r="A210" s="106"/>
      <c r="B210" s="106"/>
    </row>
    <row r="211" spans="1:2" x14ac:dyDescent="0.2">
      <c r="A211" s="106"/>
      <c r="B211" s="106"/>
    </row>
    <row r="212" spans="1:2" x14ac:dyDescent="0.2">
      <c r="A212" s="106"/>
      <c r="B212" s="106"/>
    </row>
    <row r="213" spans="1:2" x14ac:dyDescent="0.2">
      <c r="A213" s="106"/>
      <c r="B213" s="106"/>
    </row>
    <row r="214" spans="1:2" x14ac:dyDescent="0.2">
      <c r="A214" s="106"/>
      <c r="B214" s="106"/>
    </row>
    <row r="215" spans="1:2" x14ac:dyDescent="0.2">
      <c r="A215" s="106"/>
      <c r="B215" s="106"/>
    </row>
    <row r="216" spans="1:2" x14ac:dyDescent="0.2">
      <c r="A216" s="106"/>
      <c r="B216" s="106"/>
    </row>
    <row r="217" spans="1:2" x14ac:dyDescent="0.2">
      <c r="A217" s="106"/>
      <c r="B217" s="106"/>
    </row>
    <row r="218" spans="1:2" x14ac:dyDescent="0.2">
      <c r="A218" s="106"/>
      <c r="B218" s="106"/>
    </row>
    <row r="219" spans="1:2" x14ac:dyDescent="0.2">
      <c r="A219" s="106"/>
      <c r="B219" s="106"/>
    </row>
    <row r="220" spans="1:2" x14ac:dyDescent="0.2">
      <c r="A220" s="106"/>
      <c r="B220" s="106"/>
    </row>
    <row r="221" spans="1:2" x14ac:dyDescent="0.2">
      <c r="A221" s="106"/>
      <c r="B221" s="106"/>
    </row>
    <row r="222" spans="1:2" x14ac:dyDescent="0.2">
      <c r="A222" s="106"/>
      <c r="B222" s="106"/>
    </row>
    <row r="223" spans="1:2" x14ac:dyDescent="0.2">
      <c r="A223" s="106"/>
      <c r="B223" s="106"/>
    </row>
    <row r="224" spans="1:2" x14ac:dyDescent="0.2">
      <c r="A224" s="106"/>
      <c r="B224" s="106"/>
    </row>
    <row r="225" spans="1:2" x14ac:dyDescent="0.2">
      <c r="A225" s="106"/>
      <c r="B225" s="106"/>
    </row>
    <row r="226" spans="1:2" x14ac:dyDescent="0.2">
      <c r="A226" s="106"/>
      <c r="B226" s="106"/>
    </row>
    <row r="227" spans="1:2" x14ac:dyDescent="0.2">
      <c r="A227" s="106"/>
      <c r="B227" s="106"/>
    </row>
    <row r="228" spans="1:2" x14ac:dyDescent="0.2">
      <c r="A228" s="106"/>
      <c r="B228" s="106"/>
    </row>
    <row r="229" spans="1:2" x14ac:dyDescent="0.2">
      <c r="A229" s="106"/>
      <c r="B229" s="106"/>
    </row>
    <row r="230" spans="1:2" x14ac:dyDescent="0.2">
      <c r="A230" s="106"/>
      <c r="B230" s="106"/>
    </row>
    <row r="231" spans="1:2" x14ac:dyDescent="0.2">
      <c r="A231" s="106"/>
      <c r="B231" s="106"/>
    </row>
    <row r="232" spans="1:2" x14ac:dyDescent="0.2">
      <c r="A232" s="106"/>
      <c r="B232" s="106"/>
    </row>
    <row r="233" spans="1:2" x14ac:dyDescent="0.2">
      <c r="A233" s="106"/>
      <c r="B233" s="106"/>
    </row>
    <row r="234" spans="1:2" x14ac:dyDescent="0.2">
      <c r="A234" s="106"/>
      <c r="B234" s="106"/>
    </row>
    <row r="235" spans="1:2" x14ac:dyDescent="0.2">
      <c r="A235" s="106"/>
      <c r="B235" s="106"/>
    </row>
    <row r="236" spans="1:2" x14ac:dyDescent="0.2">
      <c r="A236" s="106"/>
      <c r="B236" s="106"/>
    </row>
    <row r="237" spans="1:2" x14ac:dyDescent="0.2">
      <c r="A237" s="106"/>
      <c r="B237" s="106"/>
    </row>
    <row r="238" spans="1:2" x14ac:dyDescent="0.2">
      <c r="A238" s="106"/>
      <c r="B238" s="106"/>
    </row>
    <row r="239" spans="1:2" x14ac:dyDescent="0.2">
      <c r="A239" s="106"/>
      <c r="B239" s="106"/>
    </row>
    <row r="240" spans="1:2" x14ac:dyDescent="0.2">
      <c r="A240" s="106"/>
      <c r="B240" s="106"/>
    </row>
    <row r="241" spans="1:2" x14ac:dyDescent="0.2">
      <c r="A241" s="106"/>
      <c r="B241" s="106"/>
    </row>
    <row r="242" spans="1:2" x14ac:dyDescent="0.2">
      <c r="A242" s="106"/>
      <c r="B242" s="106"/>
    </row>
    <row r="243" spans="1:2" x14ac:dyDescent="0.2">
      <c r="A243" s="106"/>
      <c r="B243" s="106"/>
    </row>
    <row r="244" spans="1:2" x14ac:dyDescent="0.2">
      <c r="A244" s="106"/>
      <c r="B244" s="106"/>
    </row>
    <row r="245" spans="1:2" x14ac:dyDescent="0.2">
      <c r="A245" s="106"/>
      <c r="B245" s="106"/>
    </row>
    <row r="246" spans="1:2" x14ac:dyDescent="0.2">
      <c r="A246" s="106"/>
      <c r="B246" s="106"/>
    </row>
    <row r="247" spans="1:2" x14ac:dyDescent="0.2">
      <c r="A247" s="106"/>
      <c r="B247" s="106"/>
    </row>
  </sheetData>
  <sheetProtection algorithmName="SHA-512" hashValue="glzi9vXW/vS9eFwvZTWQ5NBVb9dCFewjvgMJ8ESHxWjQu3yC0julWrk0StZuV7nfKs9duFeuzS9Q+T33irWm+Q==" saltValue="FJoMOKfBiCnDeMoUaRwAcA==" spinCount="100000" sheet="1" objects="1" scenarios="1" formatCells="0" formatColumns="0" formatRows="0"/>
  <sortState ref="A12:B218">
    <sortCondition ref="A11:A218"/>
  </sortState>
  <mergeCells count="8">
    <mergeCell ref="A7:B7"/>
    <mergeCell ref="D9:D10"/>
    <mergeCell ref="F21:F22"/>
    <mergeCell ref="G21:G22"/>
    <mergeCell ref="F9:F10"/>
    <mergeCell ref="G9:G10"/>
    <mergeCell ref="A9:A10"/>
    <mergeCell ref="B9:B10"/>
  </mergeCells>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TT_SpV</vt:lpstr>
      <vt:lpstr>MM_Imp</vt:lpstr>
      <vt:lpstr>MM_Trans</vt:lpstr>
      <vt:lpstr>MM_Prod</vt:lpstr>
      <vt:lpstr>Vertrag</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2013-12-19T08:49:53Z</dcterms:created>
  <dcterms:modified xsi:type="dcterms:W3CDTF">2019-01-15T09:45:35Z</dcterms:modified>
</cp:coreProperties>
</file>