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filterPrivacy="1" codeName="DieseArbeitsmappe" defaultThemeVersion="124226"/>
  <xr:revisionPtr revIDLastSave="0" documentId="10_ncr:100000_{6B40F0DB-32D4-4217-83FA-E6B17B583207}" xr6:coauthVersionLast="31" xr6:coauthVersionMax="31" xr10:uidLastSave="{00000000-0000-0000-0000-000000000000}"/>
  <bookViews>
    <workbookView xWindow="13905" yWindow="135" windowWidth="12390" windowHeight="9315" tabRatio="930" xr2:uid="{00000000-000D-0000-FFFF-FFFF00000000}"/>
  </bookViews>
  <sheets>
    <sheet name="Erzg" sheetId="11" r:id="rId1"/>
    <sheet name="Kenn" sheetId="12" r:id="rId2"/>
    <sheet name="Dia1" sheetId="13" r:id="rId3"/>
    <sheet name="Dia2" sheetId="14" r:id="rId4"/>
  </sheets>
  <calcPr calcId="179017" calcMode="manual"/>
</workbook>
</file>

<file path=xl/calcChain.xml><?xml version="1.0" encoding="utf-8"?>
<calcChain xmlns="http://schemas.openxmlformats.org/spreadsheetml/2006/main">
  <c r="D29" i="12" l="1"/>
  <c r="D28" i="12"/>
  <c r="B30" i="12"/>
  <c r="D27" i="12"/>
  <c r="C30" i="12"/>
  <c r="J14" i="11"/>
  <c r="E17" i="11"/>
  <c r="B17" i="11"/>
  <c r="D14" i="11"/>
  <c r="G14" i="11"/>
  <c r="D16" i="11"/>
  <c r="G16" i="11"/>
  <c r="J15" i="11"/>
  <c r="H15" i="11"/>
  <c r="H16" i="11"/>
  <c r="J16" i="11"/>
  <c r="C17" i="11"/>
  <c r="H14" i="11"/>
  <c r="G15" i="11"/>
  <c r="D15" i="11"/>
  <c r="G28" i="12" l="1"/>
  <c r="D30" i="12"/>
  <c r="F30" i="12" s="1"/>
  <c r="E30" i="12"/>
  <c r="I14" i="11"/>
  <c r="F14" i="11"/>
  <c r="D17" i="11"/>
  <c r="F15" i="11"/>
  <c r="I15" i="11"/>
  <c r="I16" i="11"/>
  <c r="F16" i="11"/>
  <c r="G17" i="11"/>
  <c r="H17" i="11"/>
  <c r="D11" i="12" s="1"/>
  <c r="J17" i="11"/>
  <c r="F11" i="12" s="1"/>
  <c r="G30" i="12" l="1"/>
  <c r="E28" i="12"/>
  <c r="F29" i="12"/>
  <c r="F28" i="12"/>
  <c r="E29" i="12"/>
  <c r="E27" i="12"/>
  <c r="F27" i="12"/>
  <c r="G29" i="12"/>
  <c r="G27" i="12"/>
  <c r="K15" i="11"/>
  <c r="I28" i="11"/>
  <c r="K16" i="11"/>
  <c r="I17" i="11"/>
  <c r="I29" i="11"/>
  <c r="F17" i="11"/>
  <c r="K14" i="11"/>
  <c r="I30" i="11" l="1"/>
  <c r="B11" i="12"/>
  <c r="H31" i="11"/>
  <c r="K17" i="11"/>
  <c r="F31" i="11"/>
  <c r="E29" i="11"/>
  <c r="B29" i="11"/>
  <c r="E28" i="11"/>
  <c r="C28" i="11"/>
  <c r="B30" i="11"/>
  <c r="C30" i="11"/>
  <c r="C29" i="11"/>
  <c r="E30" i="11"/>
  <c r="B28" i="11"/>
  <c r="D30" i="11"/>
  <c r="E31" i="11"/>
  <c r="D28" i="11"/>
  <c r="C31" i="11"/>
  <c r="D29" i="11"/>
  <c r="B31" i="11"/>
  <c r="D31" i="11"/>
  <c r="G31" i="11"/>
  <c r="F29" i="11"/>
  <c r="F28" i="11"/>
  <c r="I31" i="11"/>
  <c r="G29" i="11"/>
  <c r="G30" i="11"/>
  <c r="G28" i="11"/>
  <c r="H29" i="11"/>
  <c r="H28" i="11"/>
  <c r="H30" i="11"/>
  <c r="F30" i="11"/>
</calcChain>
</file>

<file path=xl/sharedStrings.xml><?xml version="1.0" encoding="utf-8"?>
<sst xmlns="http://schemas.openxmlformats.org/spreadsheetml/2006/main" count="97" uniqueCount="44">
  <si>
    <t>Kraft-Wärme-Kopplung in Österreich</t>
  </si>
  <si>
    <t>Strom- und Wärmeerzeugung</t>
  </si>
  <si>
    <t xml:space="preserve"> Energie-
träger</t>
  </si>
  <si>
    <t>Angaben in GWh</t>
  </si>
  <si>
    <t>Angaben in TJ</t>
  </si>
  <si>
    <t>Strom-
und
Wärme-
erzeu-
gung</t>
  </si>
  <si>
    <t>Netto-
wärme-
erzeugung</t>
  </si>
  <si>
    <t>Brutto-
strom-
erzeugung</t>
  </si>
  <si>
    <t>Summe</t>
  </si>
  <si>
    <t>Brutto-
strom-erzeugung</t>
  </si>
  <si>
    <t>Fossile</t>
  </si>
  <si>
    <t>Biogene</t>
  </si>
  <si>
    <t>Sonstige</t>
  </si>
  <si>
    <t>Anteile an der Gesamterzeugung in %</t>
  </si>
  <si>
    <t>Anteile in %</t>
  </si>
  <si>
    <t>Kenndaten</t>
  </si>
  <si>
    <t>Wirkungs-
grade</t>
  </si>
  <si>
    <t>Thermische Effizienz (1)</t>
  </si>
  <si>
    <t>Grenzeffizienz (2)</t>
  </si>
  <si>
    <t>Brutto-Wirkungsgrad (3)</t>
  </si>
  <si>
    <t>%</t>
  </si>
  <si>
    <t>Insgesamt</t>
  </si>
  <si>
    <t>Thermische
und
elektrische
Leistung</t>
  </si>
  <si>
    <t>Thermische Leistung</t>
  </si>
  <si>
    <t>Engpaßleistung</t>
  </si>
  <si>
    <t>MW</t>
  </si>
  <si>
    <t>Primärenergieeinsatz für Strom- und Wärmeerzeugung</t>
  </si>
  <si>
    <t>TJ</t>
  </si>
  <si>
    <t>Biogene (1)</t>
  </si>
  <si>
    <t>(1) Thermische Effizienz:</t>
  </si>
  <si>
    <t>Quotient aus der Stromerzeugung zuzüglich Wärmeabgabe und dem</t>
  </si>
  <si>
    <t>Brennstoffeinsatz (eingesetzte Energieträger).</t>
  </si>
  <si>
    <t>(2) Grenzeffizienz (der Stromerzeugung):</t>
  </si>
  <si>
    <t>Quotient aus der Stromerzeugung und dem</t>
  </si>
  <si>
    <t>Gesamtbrennstoffeinsatz (eingesetzte Energieträger) abzüglich der Wärmeabgabe.</t>
  </si>
  <si>
    <t>(3)  Bruttowirkungsgrad (ohne KWK):</t>
  </si>
  <si>
    <t>Quotient aus der Bruttostromerzeugung und dem</t>
  </si>
  <si>
    <t>Quelle: Energie-Control Austria</t>
  </si>
  <si>
    <r>
      <t xml:space="preserve">Wärmekraftwerke
</t>
    </r>
    <r>
      <rPr>
        <b/>
        <sz val="9"/>
        <rFont val="Verdana"/>
        <family val="2"/>
      </rPr>
      <t>mit</t>
    </r>
    <r>
      <rPr>
        <sz val="9"/>
        <rFont val="Verdana"/>
        <family val="2"/>
      </rPr>
      <t xml:space="preserve"> KWK</t>
    </r>
  </si>
  <si>
    <r>
      <t xml:space="preserve">Wärme-
kraftwerke
</t>
    </r>
    <r>
      <rPr>
        <b/>
        <sz val="9"/>
        <rFont val="Verdana"/>
        <family val="2"/>
      </rPr>
      <t>ohne</t>
    </r>
    <r>
      <rPr>
        <sz val="9"/>
        <rFont val="Verdana"/>
        <family val="2"/>
      </rPr>
      <t xml:space="preserve"> KWK</t>
    </r>
  </si>
  <si>
    <r>
      <t xml:space="preserve">Wärmekraftwerke
</t>
    </r>
    <r>
      <rPr>
        <b/>
        <sz val="9"/>
        <rFont val="Verdana"/>
        <family val="2"/>
      </rPr>
      <t>ohne</t>
    </r>
    <r>
      <rPr>
        <sz val="9"/>
        <rFont val="Verdana"/>
        <family val="2"/>
      </rPr>
      <t xml:space="preserve"> KWK</t>
    </r>
  </si>
  <si>
    <r>
      <t xml:space="preserve">Wärme-
kraftwerke
</t>
    </r>
    <r>
      <rPr>
        <b/>
        <sz val="9"/>
        <rFont val="Verdana"/>
        <family val="2"/>
      </rPr>
      <t>mit</t>
    </r>
    <r>
      <rPr>
        <sz val="9"/>
        <rFont val="Verdana"/>
        <family val="2"/>
      </rPr>
      <t xml:space="preserve"> KWK</t>
    </r>
  </si>
  <si>
    <t>Kalenderjahr 2017</t>
  </si>
  <si>
    <t>(Datenstand: August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</si>
</sst>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-1]_-;\-* #,##0.00\ [$€-1]_-;_-* &quot;-&quot;??\ [$€-1]_-"/>
    <numFmt numFmtId="165" formatCode="0.0"/>
    <numFmt numFmtId="166" formatCode="#,##0.0"/>
    <numFmt numFmtId="167" formatCode="#,##0,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1"/>
      <color indexed="9"/>
      <name val="Calibri"/>
      <family val="2"/>
    </font>
    <font>
      <sz val="7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3">
    <xf numFmtId="0" fontId="0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164" fontId="4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>
      <alignment horizontal="left"/>
    </xf>
    <xf numFmtId="167" fontId="11" fillId="0" borderId="0" applyFill="0" applyBorder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1" applyNumberFormat="0" applyAlignment="0" applyProtection="0"/>
    <xf numFmtId="0" fontId="14" fillId="11" borderId="17" applyNumberFormat="0" applyAlignment="0" applyProtection="0"/>
    <xf numFmtId="0" fontId="15" fillId="12" borderId="17" applyNumberFormat="0" applyAlignment="0" applyProtection="0"/>
    <xf numFmtId="0" fontId="16" fillId="0" borderId="18" applyNumberFormat="0" applyFill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15" borderId="19" applyNumberFormat="0" applyFont="0" applyAlignment="0" applyProtection="0"/>
    <xf numFmtId="0" fontId="20" fillId="16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3" fillId="0" borderId="22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10" fillId="17" borderId="24" applyNumberFormat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87">
    <xf numFmtId="0" fontId="0" fillId="0" borderId="0" xfId="0"/>
    <xf numFmtId="0" fontId="3" fillId="0" borderId="0" xfId="172" applyAlignment="1">
      <alignment vertical="center"/>
    </xf>
    <xf numFmtId="0" fontId="3" fillId="4" borderId="0" xfId="172" applyFill="1" applyAlignment="1">
      <alignment vertical="center"/>
    </xf>
    <xf numFmtId="0" fontId="8" fillId="3" borderId="2" xfId="172" applyFont="1" applyFill="1" applyBorder="1" applyAlignment="1">
      <alignment vertical="center"/>
    </xf>
    <xf numFmtId="3" fontId="8" fillId="3" borderId="3" xfId="172" applyNumberFormat="1" applyFont="1" applyFill="1" applyBorder="1" applyAlignment="1">
      <alignment vertical="center"/>
    </xf>
    <xf numFmtId="3" fontId="9" fillId="3" borderId="3" xfId="172" applyNumberFormat="1" applyFont="1" applyFill="1" applyBorder="1" applyAlignment="1">
      <alignment vertical="center"/>
    </xf>
    <xf numFmtId="3" fontId="9" fillId="3" borderId="4" xfId="172" applyNumberFormat="1" applyFont="1" applyFill="1" applyBorder="1" applyAlignment="1">
      <alignment vertical="center"/>
    </xf>
    <xf numFmtId="0" fontId="8" fillId="4" borderId="5" xfId="172" applyFont="1" applyFill="1" applyBorder="1" applyAlignment="1">
      <alignment vertical="center"/>
    </xf>
    <xf numFmtId="3" fontId="8" fillId="4" borderId="6" xfId="172" applyNumberFormat="1" applyFont="1" applyFill="1" applyBorder="1" applyAlignment="1">
      <alignment vertical="center"/>
    </xf>
    <xf numFmtId="3" fontId="9" fillId="4" borderId="6" xfId="172" applyNumberFormat="1" applyFont="1" applyFill="1" applyBorder="1" applyAlignment="1">
      <alignment vertical="center"/>
    </xf>
    <xf numFmtId="3" fontId="9" fillId="4" borderId="7" xfId="172" applyNumberFormat="1" applyFont="1" applyFill="1" applyBorder="1" applyAlignment="1">
      <alignment vertical="center"/>
    </xf>
    <xf numFmtId="0" fontId="8" fillId="3" borderId="8" xfId="172" applyFont="1" applyFill="1" applyBorder="1" applyAlignment="1">
      <alignment vertical="center"/>
    </xf>
    <xf numFmtId="3" fontId="8" fillId="3" borderId="9" xfId="172" applyNumberFormat="1" applyFont="1" applyFill="1" applyBorder="1" applyAlignment="1">
      <alignment vertical="center"/>
    </xf>
    <xf numFmtId="3" fontId="9" fillId="3" borderId="9" xfId="172" applyNumberFormat="1" applyFont="1" applyFill="1" applyBorder="1" applyAlignment="1">
      <alignment vertical="center"/>
    </xf>
    <xf numFmtId="3" fontId="9" fillId="3" borderId="10" xfId="172" applyNumberFormat="1" applyFont="1" applyFill="1" applyBorder="1" applyAlignment="1">
      <alignment vertical="center"/>
    </xf>
    <xf numFmtId="0" fontId="9" fillId="4" borderId="11" xfId="172" applyFont="1" applyFill="1" applyBorder="1" applyAlignment="1">
      <alignment vertical="center"/>
    </xf>
    <xf numFmtId="3" fontId="9" fillId="4" borderId="12" xfId="172" applyNumberFormat="1" applyFont="1" applyFill="1" applyBorder="1" applyAlignment="1">
      <alignment vertical="center"/>
    </xf>
    <xf numFmtId="3" fontId="9" fillId="4" borderId="13" xfId="172" applyNumberFormat="1" applyFont="1" applyFill="1" applyBorder="1" applyAlignment="1">
      <alignment vertical="center"/>
    </xf>
    <xf numFmtId="3" fontId="3" fillId="0" borderId="0" xfId="172" applyNumberFormat="1" applyAlignment="1">
      <alignment vertical="center"/>
    </xf>
    <xf numFmtId="165" fontId="8" fillId="3" borderId="3" xfId="172" applyNumberFormat="1" applyFont="1" applyFill="1" applyBorder="1" applyAlignment="1">
      <alignment vertical="center"/>
    </xf>
    <xf numFmtId="165" fontId="9" fillId="3" borderId="3" xfId="172" applyNumberFormat="1" applyFont="1" applyFill="1" applyBorder="1" applyAlignment="1">
      <alignment vertical="center"/>
    </xf>
    <xf numFmtId="165" fontId="9" fillId="3" borderId="4" xfId="172" applyNumberFormat="1" applyFont="1" applyFill="1" applyBorder="1" applyAlignment="1">
      <alignment vertical="center"/>
    </xf>
    <xf numFmtId="165" fontId="8" fillId="4" borderId="6" xfId="172" applyNumberFormat="1" applyFont="1" applyFill="1" applyBorder="1" applyAlignment="1">
      <alignment vertical="center"/>
    </xf>
    <xf numFmtId="165" fontId="9" fillId="4" borderId="6" xfId="172" applyNumberFormat="1" applyFont="1" applyFill="1" applyBorder="1" applyAlignment="1">
      <alignment vertical="center"/>
    </xf>
    <xf numFmtId="165" fontId="9" fillId="4" borderId="7" xfId="172" applyNumberFormat="1" applyFont="1" applyFill="1" applyBorder="1" applyAlignment="1">
      <alignment vertical="center"/>
    </xf>
    <xf numFmtId="165" fontId="8" fillId="3" borderId="9" xfId="172" applyNumberFormat="1" applyFont="1" applyFill="1" applyBorder="1" applyAlignment="1">
      <alignment vertical="center"/>
    </xf>
    <xf numFmtId="165" fontId="9" fillId="3" borderId="9" xfId="172" applyNumberFormat="1" applyFont="1" applyFill="1" applyBorder="1" applyAlignment="1">
      <alignment vertical="center"/>
    </xf>
    <xf numFmtId="165" fontId="9" fillId="3" borderId="10" xfId="172" applyNumberFormat="1" applyFont="1" applyFill="1" applyBorder="1" applyAlignment="1">
      <alignment vertical="center"/>
    </xf>
    <xf numFmtId="165" fontId="9" fillId="4" borderId="12" xfId="172" applyNumberFormat="1" applyFont="1" applyFill="1" applyBorder="1" applyAlignment="1">
      <alignment vertical="center"/>
    </xf>
    <xf numFmtId="165" fontId="9" fillId="4" borderId="13" xfId="172" applyNumberFormat="1" applyFont="1" applyFill="1" applyBorder="1" applyAlignment="1">
      <alignment vertical="center"/>
    </xf>
    <xf numFmtId="0" fontId="7" fillId="0" borderId="0" xfId="172" applyFont="1" applyAlignment="1">
      <alignment horizontal="right" vertical="center"/>
    </xf>
    <xf numFmtId="0" fontId="9" fillId="3" borderId="11" xfId="172" applyFont="1" applyFill="1" applyBorder="1" applyAlignment="1">
      <alignment vertical="center"/>
    </xf>
    <xf numFmtId="0" fontId="3" fillId="0" borderId="0" xfId="172" applyBorder="1" applyAlignment="1">
      <alignment vertical="center"/>
    </xf>
    <xf numFmtId="0" fontId="8" fillId="2" borderId="8" xfId="172" applyFont="1" applyFill="1" applyBorder="1" applyAlignment="1">
      <alignment vertical="center"/>
    </xf>
    <xf numFmtId="0" fontId="8" fillId="2" borderId="9" xfId="172" applyFont="1" applyFill="1" applyBorder="1" applyAlignment="1">
      <alignment horizontal="center" vertical="center"/>
    </xf>
    <xf numFmtId="0" fontId="8" fillId="2" borderId="10" xfId="172" applyFont="1" applyFill="1" applyBorder="1" applyAlignment="1">
      <alignment horizontal="center" vertical="center"/>
    </xf>
    <xf numFmtId="166" fontId="8" fillId="3" borderId="3" xfId="172" applyNumberFormat="1" applyFont="1" applyFill="1" applyBorder="1" applyAlignment="1">
      <alignment vertical="center"/>
    </xf>
    <xf numFmtId="166" fontId="8" fillId="3" borderId="4" xfId="172" applyNumberFormat="1" applyFont="1" applyFill="1" applyBorder="1" applyAlignment="1">
      <alignment vertical="center"/>
    </xf>
    <xf numFmtId="166" fontId="8" fillId="4" borderId="6" xfId="172" applyNumberFormat="1" applyFont="1" applyFill="1" applyBorder="1" applyAlignment="1">
      <alignment vertical="center"/>
    </xf>
    <xf numFmtId="166" fontId="8" fillId="4" borderId="7" xfId="172" applyNumberFormat="1" applyFont="1" applyFill="1" applyBorder="1" applyAlignment="1">
      <alignment vertical="center"/>
    </xf>
    <xf numFmtId="166" fontId="8" fillId="3" borderId="9" xfId="172" applyNumberFormat="1" applyFont="1" applyFill="1" applyBorder="1" applyAlignment="1">
      <alignment vertical="center"/>
    </xf>
    <xf numFmtId="166" fontId="8" fillId="3" borderId="10" xfId="172" applyNumberFormat="1" applyFont="1" applyFill="1" applyBorder="1" applyAlignment="1">
      <alignment vertical="center"/>
    </xf>
    <xf numFmtId="166" fontId="9" fillId="4" borderId="12" xfId="172" applyNumberFormat="1" applyFont="1" applyFill="1" applyBorder="1" applyAlignment="1">
      <alignment vertical="center"/>
    </xf>
    <xf numFmtId="166" fontId="9" fillId="4" borderId="13" xfId="172" applyNumberFormat="1" applyFont="1" applyFill="1" applyBorder="1" applyAlignment="1">
      <alignment vertical="center"/>
    </xf>
    <xf numFmtId="0" fontId="3" fillId="0" borderId="0" xfId="172" applyAlignment="1">
      <alignment horizontal="left" vertical="center" indent="2"/>
    </xf>
    <xf numFmtId="0" fontId="5" fillId="4" borderId="0" xfId="172" applyFont="1" applyFill="1" applyAlignment="1">
      <alignment horizontal="center" vertical="center"/>
    </xf>
    <xf numFmtId="0" fontId="3" fillId="4" borderId="0" xfId="172" applyFont="1" applyFill="1" applyAlignment="1">
      <alignment horizontal="center" vertical="center"/>
    </xf>
    <xf numFmtId="0" fontId="6" fillId="4" borderId="0" xfId="172" applyFont="1" applyFill="1" applyAlignment="1">
      <alignment horizontal="center" vertical="center"/>
    </xf>
    <xf numFmtId="0" fontId="9" fillId="2" borderId="2" xfId="172" applyFont="1" applyFill="1" applyBorder="1" applyAlignment="1">
      <alignment horizontal="center" vertical="center" wrapText="1"/>
    </xf>
    <xf numFmtId="0" fontId="9" fillId="2" borderId="5" xfId="172" applyFont="1" applyFill="1" applyBorder="1" applyAlignment="1">
      <alignment horizontal="center" vertical="center" wrapText="1"/>
    </xf>
    <xf numFmtId="0" fontId="9" fillId="2" borderId="8" xfId="172" applyFont="1" applyFill="1" applyBorder="1" applyAlignment="1">
      <alignment horizontal="center" vertical="center" wrapText="1"/>
    </xf>
    <xf numFmtId="0" fontId="9" fillId="2" borderId="13" xfId="172" applyFont="1" applyFill="1" applyBorder="1" applyAlignment="1">
      <alignment horizontal="center" vertical="center"/>
    </xf>
    <xf numFmtId="0" fontId="9" fillId="2" borderId="14" xfId="172" applyFont="1" applyFill="1" applyBorder="1" applyAlignment="1">
      <alignment horizontal="center" vertical="center"/>
    </xf>
    <xf numFmtId="0" fontId="9" fillId="2" borderId="11" xfId="172" applyFont="1" applyFill="1" applyBorder="1" applyAlignment="1">
      <alignment horizontal="center" vertical="center"/>
    </xf>
    <xf numFmtId="0" fontId="8" fillId="2" borderId="4" xfId="172" applyFont="1" applyFill="1" applyBorder="1" applyAlignment="1">
      <alignment horizontal="center" vertical="center" wrapText="1"/>
    </xf>
    <xf numFmtId="0" fontId="8" fillId="2" borderId="15" xfId="172" applyFont="1" applyFill="1" applyBorder="1" applyAlignment="1">
      <alignment horizontal="center" vertical="center" wrapText="1"/>
    </xf>
    <xf numFmtId="0" fontId="8" fillId="2" borderId="2" xfId="172" applyFont="1" applyFill="1" applyBorder="1" applyAlignment="1">
      <alignment horizontal="center" vertical="center" wrapText="1"/>
    </xf>
    <xf numFmtId="0" fontId="8" fillId="2" borderId="7" xfId="172" applyFont="1" applyFill="1" applyBorder="1" applyAlignment="1">
      <alignment horizontal="center" vertical="center" wrapText="1"/>
    </xf>
    <xf numFmtId="0" fontId="8" fillId="2" borderId="0" xfId="172" applyFont="1" applyFill="1" applyBorder="1" applyAlignment="1">
      <alignment horizontal="center" vertical="center" wrapText="1"/>
    </xf>
    <xf numFmtId="0" fontId="8" fillId="2" borderId="5" xfId="172" applyFont="1" applyFill="1" applyBorder="1" applyAlignment="1">
      <alignment horizontal="center" vertical="center" wrapText="1"/>
    </xf>
    <xf numFmtId="0" fontId="8" fillId="2" borderId="10" xfId="172" applyFont="1" applyFill="1" applyBorder="1" applyAlignment="1">
      <alignment horizontal="center" vertical="center" wrapText="1"/>
    </xf>
    <xf numFmtId="0" fontId="8" fillId="2" borderId="16" xfId="172" applyFont="1" applyFill="1" applyBorder="1" applyAlignment="1">
      <alignment horizontal="center" vertical="center" wrapText="1"/>
    </xf>
    <xf numFmtId="0" fontId="8" fillId="2" borderId="8" xfId="172" applyFont="1" applyFill="1" applyBorder="1" applyAlignment="1">
      <alignment horizontal="center" vertical="center" wrapText="1"/>
    </xf>
    <xf numFmtId="0" fontId="9" fillId="2" borderId="3" xfId="172" applyFont="1" applyFill="1" applyBorder="1" applyAlignment="1">
      <alignment horizontal="center" vertical="center" wrapText="1"/>
    </xf>
    <xf numFmtId="0" fontId="9" fillId="2" borderId="6" xfId="172" applyFont="1" applyFill="1" applyBorder="1" applyAlignment="1">
      <alignment horizontal="center" vertical="center" wrapText="1"/>
    </xf>
    <xf numFmtId="0" fontId="9" fillId="2" borderId="9" xfId="172" applyFont="1" applyFill="1" applyBorder="1" applyAlignment="1">
      <alignment horizontal="center" vertical="center" wrapText="1"/>
    </xf>
    <xf numFmtId="0" fontId="8" fillId="2" borderId="3" xfId="172" applyFont="1" applyFill="1" applyBorder="1" applyAlignment="1">
      <alignment horizontal="center" vertical="center" wrapText="1"/>
    </xf>
    <xf numFmtId="0" fontId="8" fillId="2" borderId="6" xfId="172" applyFont="1" applyFill="1" applyBorder="1" applyAlignment="1">
      <alignment horizontal="center" vertical="center" wrapText="1"/>
    </xf>
    <xf numFmtId="0" fontId="8" fillId="2" borderId="9" xfId="172" applyFont="1" applyFill="1" applyBorder="1" applyAlignment="1">
      <alignment horizontal="center" vertical="center" wrapText="1"/>
    </xf>
    <xf numFmtId="0" fontId="9" fillId="2" borderId="4" xfId="172" applyFont="1" applyFill="1" applyBorder="1" applyAlignment="1">
      <alignment horizontal="center" vertical="center" wrapText="1"/>
    </xf>
    <xf numFmtId="0" fontId="9" fillId="2" borderId="7" xfId="172" applyFont="1" applyFill="1" applyBorder="1" applyAlignment="1">
      <alignment horizontal="center" vertical="center" wrapText="1"/>
    </xf>
    <xf numFmtId="0" fontId="9" fillId="2" borderId="10" xfId="172" applyFont="1" applyFill="1" applyBorder="1" applyAlignment="1">
      <alignment horizontal="center" vertical="center" wrapText="1"/>
    </xf>
    <xf numFmtId="0" fontId="8" fillId="2" borderId="4" xfId="172" applyFont="1" applyFill="1" applyBorder="1" applyAlignment="1">
      <alignment horizontal="center" vertical="center"/>
    </xf>
    <xf numFmtId="0" fontId="8" fillId="2" borderId="2" xfId="172" applyFont="1" applyFill="1" applyBorder="1" applyAlignment="1">
      <alignment horizontal="center" vertical="center"/>
    </xf>
    <xf numFmtId="0" fontId="8" fillId="2" borderId="15" xfId="172" applyFont="1" applyFill="1" applyBorder="1" applyAlignment="1">
      <alignment horizontal="center" vertical="center"/>
    </xf>
    <xf numFmtId="0" fontId="8" fillId="2" borderId="10" xfId="172" applyFont="1" applyFill="1" applyBorder="1" applyAlignment="1">
      <alignment horizontal="center" vertical="center"/>
    </xf>
    <xf numFmtId="0" fontId="8" fillId="2" borderId="8" xfId="172" applyFont="1" applyFill="1" applyBorder="1" applyAlignment="1">
      <alignment horizontal="center" vertical="center"/>
    </xf>
    <xf numFmtId="0" fontId="8" fillId="2" borderId="16" xfId="172" applyFont="1" applyFill="1" applyBorder="1" applyAlignment="1">
      <alignment horizontal="center" vertical="center"/>
    </xf>
    <xf numFmtId="166" fontId="9" fillId="3" borderId="13" xfId="172" applyNumberFormat="1" applyFont="1" applyFill="1" applyBorder="1" applyAlignment="1">
      <alignment horizontal="center" vertical="center"/>
    </xf>
    <xf numFmtId="166" fontId="9" fillId="3" borderId="11" xfId="172" applyNumberFormat="1" applyFont="1" applyFill="1" applyBorder="1" applyAlignment="1">
      <alignment horizontal="center" vertical="center"/>
    </xf>
    <xf numFmtId="166" fontId="9" fillId="3" borderId="14" xfId="172" applyNumberFormat="1" applyFont="1" applyFill="1" applyBorder="1" applyAlignment="1">
      <alignment horizontal="center" vertical="center"/>
    </xf>
    <xf numFmtId="0" fontId="6" fillId="4" borderId="0" xfId="172" applyFont="1" applyFill="1" applyBorder="1" applyAlignment="1">
      <alignment horizontal="center" vertical="center"/>
    </xf>
    <xf numFmtId="3" fontId="9" fillId="3" borderId="13" xfId="172" applyNumberFormat="1" applyFont="1" applyFill="1" applyBorder="1" applyAlignment="1">
      <alignment horizontal="center" vertical="center"/>
    </xf>
    <xf numFmtId="3" fontId="9" fillId="3" borderId="11" xfId="172" applyNumberFormat="1" applyFont="1" applyFill="1" applyBorder="1" applyAlignment="1">
      <alignment horizontal="center" vertical="center"/>
    </xf>
    <xf numFmtId="3" fontId="9" fillId="3" borderId="14" xfId="172" applyNumberFormat="1" applyFont="1" applyFill="1" applyBorder="1" applyAlignment="1">
      <alignment horizontal="center" vertical="center"/>
    </xf>
    <xf numFmtId="0" fontId="8" fillId="2" borderId="2" xfId="172" applyFont="1" applyFill="1" applyBorder="1" applyAlignment="1">
      <alignment vertical="center" wrapText="1"/>
    </xf>
    <xf numFmtId="0" fontId="8" fillId="2" borderId="5" xfId="172" applyFont="1" applyFill="1" applyBorder="1" applyAlignment="1">
      <alignment vertical="center" wrapText="1"/>
    </xf>
  </cellXfs>
  <cellStyles count="173">
    <cellStyle name="A4 Auto Format" xfId="1" xr:uid="{00000000-0005-0000-0000-000000000000}"/>
    <cellStyle name="A4 Auto Format 2" xfId="7" xr:uid="{00000000-0005-0000-0000-000001000000}"/>
    <cellStyle name="A4 Auto Format 2 2" xfId="23" xr:uid="{00000000-0005-0000-0000-000002000000}"/>
    <cellStyle name="A4 Auto Format 3" xfId="8" xr:uid="{00000000-0005-0000-0000-000003000000}"/>
    <cellStyle name="A4 Auto Format 3 2" xfId="67" xr:uid="{00000000-0005-0000-0000-000004000000}"/>
    <cellStyle name="A4 No Format" xfId="2" xr:uid="{00000000-0005-0000-0000-000005000000}"/>
    <cellStyle name="A4 No Format 2" xfId="9" xr:uid="{00000000-0005-0000-0000-000006000000}"/>
    <cellStyle name="A4 No Format 2 2" xfId="24" xr:uid="{00000000-0005-0000-0000-000007000000}"/>
    <cellStyle name="A4 No Format 3" xfId="10" xr:uid="{00000000-0005-0000-0000-000008000000}"/>
    <cellStyle name="A4 No Format 3 2" xfId="68" xr:uid="{00000000-0005-0000-0000-000009000000}"/>
    <cellStyle name="A4 Normal" xfId="3" xr:uid="{00000000-0005-0000-0000-00000A000000}"/>
    <cellStyle name="A4 Normal 2" xfId="11" xr:uid="{00000000-0005-0000-0000-00000B000000}"/>
    <cellStyle name="A4 Normal 2 2" xfId="25" xr:uid="{00000000-0005-0000-0000-00000C000000}"/>
    <cellStyle name="A4 Normal 3" xfId="12" xr:uid="{00000000-0005-0000-0000-00000D000000}"/>
    <cellStyle name="A4 Normal 3 2" xfId="69" xr:uid="{00000000-0005-0000-0000-00000E000000}"/>
    <cellStyle name="Akzent1 2" xfId="26" xr:uid="{00000000-0005-0000-0000-00000F000000}"/>
    <cellStyle name="Akzent2 2" xfId="27" xr:uid="{00000000-0005-0000-0000-000010000000}"/>
    <cellStyle name="Akzent3 2" xfId="28" xr:uid="{00000000-0005-0000-0000-000011000000}"/>
    <cellStyle name="Akzent4 2" xfId="29" xr:uid="{00000000-0005-0000-0000-000012000000}"/>
    <cellStyle name="Akzent5 2" xfId="30" xr:uid="{00000000-0005-0000-0000-000013000000}"/>
    <cellStyle name="Akzent6 2" xfId="31" xr:uid="{00000000-0005-0000-0000-000014000000}"/>
    <cellStyle name="Ausgabe 2" xfId="32" xr:uid="{00000000-0005-0000-0000-000015000000}"/>
    <cellStyle name="AZ1" xfId="13" xr:uid="{00000000-0005-0000-0000-000016000000}"/>
    <cellStyle name="Berechnung 2" xfId="33" xr:uid="{00000000-0005-0000-0000-000017000000}"/>
    <cellStyle name="Eingabe 2" xfId="34" xr:uid="{00000000-0005-0000-0000-000018000000}"/>
    <cellStyle name="Ergebnis 2" xfId="35" xr:uid="{00000000-0005-0000-0000-000019000000}"/>
    <cellStyle name="Erklärender Text 2" xfId="36" xr:uid="{00000000-0005-0000-0000-00001A000000}"/>
    <cellStyle name="Euro" xfId="4" xr:uid="{00000000-0005-0000-0000-00001B000000}"/>
    <cellStyle name="Euro 2" xfId="14" xr:uid="{00000000-0005-0000-0000-00001C000000}"/>
    <cellStyle name="Gut 2" xfId="37" xr:uid="{00000000-0005-0000-0000-00001D000000}"/>
    <cellStyle name="Hyperlink 2" xfId="111" xr:uid="{00000000-0005-0000-0000-00001E000000}"/>
    <cellStyle name="Neutral 2" xfId="38" xr:uid="{00000000-0005-0000-0000-00001F000000}"/>
    <cellStyle name="Notiz 2" xfId="39" xr:uid="{00000000-0005-0000-0000-000020000000}"/>
    <cellStyle name="Prozent 2" xfId="19" xr:uid="{00000000-0005-0000-0000-000021000000}"/>
    <cellStyle name="Schlecht 2" xfId="40" xr:uid="{00000000-0005-0000-0000-000022000000}"/>
    <cellStyle name="Standard" xfId="0" builtinId="0"/>
    <cellStyle name="Standard 2" xfId="15" xr:uid="{00000000-0005-0000-0000-000024000000}"/>
    <cellStyle name="Standard 2 2" xfId="16" xr:uid="{00000000-0005-0000-0000-000025000000}"/>
    <cellStyle name="Standard 2 2 2" xfId="41" xr:uid="{00000000-0005-0000-0000-000026000000}"/>
    <cellStyle name="Standard 2 3" xfId="17" xr:uid="{00000000-0005-0000-0000-000027000000}"/>
    <cellStyle name="Standard 2 4" xfId="42" xr:uid="{00000000-0005-0000-0000-000028000000}"/>
    <cellStyle name="Standard 2 4 2" xfId="43" xr:uid="{00000000-0005-0000-0000-000029000000}"/>
    <cellStyle name="Standard 2 4 2 2" xfId="87" xr:uid="{00000000-0005-0000-0000-00002A000000}"/>
    <cellStyle name="Standard 2 4 2 2 2" xfId="149" xr:uid="{00000000-0005-0000-0000-00002B000000}"/>
    <cellStyle name="Standard 2 4 2 3" xfId="105" xr:uid="{00000000-0005-0000-0000-00002C000000}"/>
    <cellStyle name="Standard 2 4 2 3 2" xfId="167" xr:uid="{00000000-0005-0000-0000-00002D000000}"/>
    <cellStyle name="Standard 2 4 2 4" xfId="116" xr:uid="{00000000-0005-0000-0000-00002E000000}"/>
    <cellStyle name="Standard 2 4 3" xfId="44" xr:uid="{00000000-0005-0000-0000-00002F000000}"/>
    <cellStyle name="Standard 2 4 3 2" xfId="80" xr:uid="{00000000-0005-0000-0000-000030000000}"/>
    <cellStyle name="Standard 2 4 3 2 2" xfId="142" xr:uid="{00000000-0005-0000-0000-000031000000}"/>
    <cellStyle name="Standard 2 4 3 3" xfId="98" xr:uid="{00000000-0005-0000-0000-000032000000}"/>
    <cellStyle name="Standard 2 4 3 3 2" xfId="160" xr:uid="{00000000-0005-0000-0000-000033000000}"/>
    <cellStyle name="Standard 2 4 3 4" xfId="117" xr:uid="{00000000-0005-0000-0000-000034000000}"/>
    <cellStyle name="Standard 2 4 4" xfId="75" xr:uid="{00000000-0005-0000-0000-000035000000}"/>
    <cellStyle name="Standard 2 4 4 2" xfId="137" xr:uid="{00000000-0005-0000-0000-000036000000}"/>
    <cellStyle name="Standard 2 4 5" xfId="93" xr:uid="{00000000-0005-0000-0000-000037000000}"/>
    <cellStyle name="Standard 2 4 5 2" xfId="155" xr:uid="{00000000-0005-0000-0000-000038000000}"/>
    <cellStyle name="Standard 2 4 6" xfId="115" xr:uid="{00000000-0005-0000-0000-000039000000}"/>
    <cellStyle name="Standard 2 5" xfId="45" xr:uid="{00000000-0005-0000-0000-00003A000000}"/>
    <cellStyle name="Standard 2 5 2" xfId="108" xr:uid="{00000000-0005-0000-0000-00003B000000}"/>
    <cellStyle name="Standard 2 5 2 2" xfId="170" xr:uid="{00000000-0005-0000-0000-00003C000000}"/>
    <cellStyle name="Standard 2 5 3" xfId="118" xr:uid="{00000000-0005-0000-0000-00003D000000}"/>
    <cellStyle name="Standard 3" xfId="18" xr:uid="{00000000-0005-0000-0000-00003E000000}"/>
    <cellStyle name="Standard 3 10" xfId="112" xr:uid="{00000000-0005-0000-0000-00003F000000}"/>
    <cellStyle name="Standard 3 2" xfId="20" xr:uid="{00000000-0005-0000-0000-000040000000}"/>
    <cellStyle name="Standard 3 3" xfId="46" xr:uid="{00000000-0005-0000-0000-000041000000}"/>
    <cellStyle name="Standard 3 3 2" xfId="47" xr:uid="{00000000-0005-0000-0000-000042000000}"/>
    <cellStyle name="Standard 3 3 2 2" xfId="71" xr:uid="{00000000-0005-0000-0000-000043000000}"/>
    <cellStyle name="Standard 3 3 2 2 2" xfId="133" xr:uid="{00000000-0005-0000-0000-000044000000}"/>
    <cellStyle name="Standard 3 3 2 3" xfId="83" xr:uid="{00000000-0005-0000-0000-000045000000}"/>
    <cellStyle name="Standard 3 3 2 3 2" xfId="145" xr:uid="{00000000-0005-0000-0000-000046000000}"/>
    <cellStyle name="Standard 3 3 2 4" xfId="101" xr:uid="{00000000-0005-0000-0000-000047000000}"/>
    <cellStyle name="Standard 3 3 2 4 2" xfId="163" xr:uid="{00000000-0005-0000-0000-000048000000}"/>
    <cellStyle name="Standard 3 3 2 5" xfId="120" xr:uid="{00000000-0005-0000-0000-000049000000}"/>
    <cellStyle name="Standard 3 3 3" xfId="48" xr:uid="{00000000-0005-0000-0000-00004A000000}"/>
    <cellStyle name="Standard 3 3 3 2" xfId="86" xr:uid="{00000000-0005-0000-0000-00004B000000}"/>
    <cellStyle name="Standard 3 3 3 2 2" xfId="148" xr:uid="{00000000-0005-0000-0000-00004C000000}"/>
    <cellStyle name="Standard 3 3 3 3" xfId="104" xr:uid="{00000000-0005-0000-0000-00004D000000}"/>
    <cellStyle name="Standard 3 3 3 3 2" xfId="166" xr:uid="{00000000-0005-0000-0000-00004E000000}"/>
    <cellStyle name="Standard 3 3 3 4" xfId="121" xr:uid="{00000000-0005-0000-0000-00004F000000}"/>
    <cellStyle name="Standard 3 3 4" xfId="49" xr:uid="{00000000-0005-0000-0000-000050000000}"/>
    <cellStyle name="Standard 3 3 4 2" xfId="79" xr:uid="{00000000-0005-0000-0000-000051000000}"/>
    <cellStyle name="Standard 3 3 4 2 2" xfId="141" xr:uid="{00000000-0005-0000-0000-000052000000}"/>
    <cellStyle name="Standard 3 3 4 3" xfId="97" xr:uid="{00000000-0005-0000-0000-000053000000}"/>
    <cellStyle name="Standard 3 3 4 3 2" xfId="159" xr:uid="{00000000-0005-0000-0000-000054000000}"/>
    <cellStyle name="Standard 3 3 4 4" xfId="122" xr:uid="{00000000-0005-0000-0000-000055000000}"/>
    <cellStyle name="Standard 3 3 5" xfId="74" xr:uid="{00000000-0005-0000-0000-000056000000}"/>
    <cellStyle name="Standard 3 3 5 2" xfId="136" xr:uid="{00000000-0005-0000-0000-000057000000}"/>
    <cellStyle name="Standard 3 3 6" xfId="92" xr:uid="{00000000-0005-0000-0000-000058000000}"/>
    <cellStyle name="Standard 3 3 6 2" xfId="154" xr:uid="{00000000-0005-0000-0000-000059000000}"/>
    <cellStyle name="Standard 3 3 7" xfId="110" xr:uid="{00000000-0005-0000-0000-00005A000000}"/>
    <cellStyle name="Standard 3 3 8" xfId="119" xr:uid="{00000000-0005-0000-0000-00005B000000}"/>
    <cellStyle name="Standard 3 4" xfId="50" xr:uid="{00000000-0005-0000-0000-00005C000000}"/>
    <cellStyle name="Standard 3 4 2" xfId="51" xr:uid="{00000000-0005-0000-0000-00005D000000}"/>
    <cellStyle name="Standard 3 4 2 2" xfId="88" xr:uid="{00000000-0005-0000-0000-00005E000000}"/>
    <cellStyle name="Standard 3 4 2 2 2" xfId="150" xr:uid="{00000000-0005-0000-0000-00005F000000}"/>
    <cellStyle name="Standard 3 4 2 3" xfId="106" xr:uid="{00000000-0005-0000-0000-000060000000}"/>
    <cellStyle name="Standard 3 4 2 3 2" xfId="168" xr:uid="{00000000-0005-0000-0000-000061000000}"/>
    <cellStyle name="Standard 3 4 2 4" xfId="124" xr:uid="{00000000-0005-0000-0000-000062000000}"/>
    <cellStyle name="Standard 3 4 3" xfId="52" xr:uid="{00000000-0005-0000-0000-000063000000}"/>
    <cellStyle name="Standard 3 4 3 2" xfId="81" xr:uid="{00000000-0005-0000-0000-000064000000}"/>
    <cellStyle name="Standard 3 4 3 2 2" xfId="143" xr:uid="{00000000-0005-0000-0000-000065000000}"/>
    <cellStyle name="Standard 3 4 3 3" xfId="99" xr:uid="{00000000-0005-0000-0000-000066000000}"/>
    <cellStyle name="Standard 3 4 3 3 2" xfId="161" xr:uid="{00000000-0005-0000-0000-000067000000}"/>
    <cellStyle name="Standard 3 4 3 4" xfId="125" xr:uid="{00000000-0005-0000-0000-000068000000}"/>
    <cellStyle name="Standard 3 4 4" xfId="76" xr:uid="{00000000-0005-0000-0000-000069000000}"/>
    <cellStyle name="Standard 3 4 4 2" xfId="138" xr:uid="{00000000-0005-0000-0000-00006A000000}"/>
    <cellStyle name="Standard 3 4 5" xfId="94" xr:uid="{00000000-0005-0000-0000-00006B000000}"/>
    <cellStyle name="Standard 3 4 5 2" xfId="156" xr:uid="{00000000-0005-0000-0000-00006C000000}"/>
    <cellStyle name="Standard 3 4 6" xfId="123" xr:uid="{00000000-0005-0000-0000-00006D000000}"/>
    <cellStyle name="Standard 3 5" xfId="53" xr:uid="{00000000-0005-0000-0000-00006E000000}"/>
    <cellStyle name="Standard 3 5 2" xfId="84" xr:uid="{00000000-0005-0000-0000-00006F000000}"/>
    <cellStyle name="Standard 3 5 2 2" xfId="146" xr:uid="{00000000-0005-0000-0000-000070000000}"/>
    <cellStyle name="Standard 3 5 3" xfId="102" xr:uid="{00000000-0005-0000-0000-000071000000}"/>
    <cellStyle name="Standard 3 5 3 2" xfId="164" xr:uid="{00000000-0005-0000-0000-000072000000}"/>
    <cellStyle name="Standard 3 5 4" xfId="126" xr:uid="{00000000-0005-0000-0000-000073000000}"/>
    <cellStyle name="Standard 3 6" xfId="54" xr:uid="{00000000-0005-0000-0000-000074000000}"/>
    <cellStyle name="Standard 3 6 2" xfId="77" xr:uid="{00000000-0005-0000-0000-000075000000}"/>
    <cellStyle name="Standard 3 6 2 2" xfId="139" xr:uid="{00000000-0005-0000-0000-000076000000}"/>
    <cellStyle name="Standard 3 6 3" xfId="95" xr:uid="{00000000-0005-0000-0000-000077000000}"/>
    <cellStyle name="Standard 3 6 3 2" xfId="157" xr:uid="{00000000-0005-0000-0000-000078000000}"/>
    <cellStyle name="Standard 3 6 4" xfId="127" xr:uid="{00000000-0005-0000-0000-000079000000}"/>
    <cellStyle name="Standard 3 7" xfId="55" xr:uid="{00000000-0005-0000-0000-00007A000000}"/>
    <cellStyle name="Standard 3 7 2" xfId="109" xr:uid="{00000000-0005-0000-0000-00007B000000}"/>
    <cellStyle name="Standard 3 7 2 2" xfId="171" xr:uid="{00000000-0005-0000-0000-00007C000000}"/>
    <cellStyle name="Standard 3 7 3" xfId="128" xr:uid="{00000000-0005-0000-0000-00007D000000}"/>
    <cellStyle name="Standard 3 8" xfId="72" xr:uid="{00000000-0005-0000-0000-00007E000000}"/>
    <cellStyle name="Standard 3 8 2" xfId="134" xr:uid="{00000000-0005-0000-0000-00007F000000}"/>
    <cellStyle name="Standard 3 9" xfId="90" xr:uid="{00000000-0005-0000-0000-000080000000}"/>
    <cellStyle name="Standard 3 9 2" xfId="152" xr:uid="{00000000-0005-0000-0000-000081000000}"/>
    <cellStyle name="Standard 4" xfId="21" xr:uid="{00000000-0005-0000-0000-000082000000}"/>
    <cellStyle name="Standard 4 2" xfId="56" xr:uid="{00000000-0005-0000-0000-000083000000}"/>
    <cellStyle name="Standard 4 2 2" xfId="70" xr:uid="{00000000-0005-0000-0000-000084000000}"/>
    <cellStyle name="Standard 4 2 2 2" xfId="132" xr:uid="{00000000-0005-0000-0000-000085000000}"/>
    <cellStyle name="Standard 4 2 3" xfId="82" xr:uid="{00000000-0005-0000-0000-000086000000}"/>
    <cellStyle name="Standard 4 2 3 2" xfId="144" xr:uid="{00000000-0005-0000-0000-000087000000}"/>
    <cellStyle name="Standard 4 2 4" xfId="100" xr:uid="{00000000-0005-0000-0000-000088000000}"/>
    <cellStyle name="Standard 4 2 4 2" xfId="162" xr:uid="{00000000-0005-0000-0000-000089000000}"/>
    <cellStyle name="Standard 4 2 5" xfId="129" xr:uid="{00000000-0005-0000-0000-00008A000000}"/>
    <cellStyle name="Standard 4 3" xfId="57" xr:uid="{00000000-0005-0000-0000-00008B000000}"/>
    <cellStyle name="Standard 4 3 2" xfId="85" xr:uid="{00000000-0005-0000-0000-00008C000000}"/>
    <cellStyle name="Standard 4 3 2 2" xfId="147" xr:uid="{00000000-0005-0000-0000-00008D000000}"/>
    <cellStyle name="Standard 4 3 3" xfId="103" xr:uid="{00000000-0005-0000-0000-00008E000000}"/>
    <cellStyle name="Standard 4 3 3 2" xfId="165" xr:uid="{00000000-0005-0000-0000-00008F000000}"/>
    <cellStyle name="Standard 4 3 4" xfId="130" xr:uid="{00000000-0005-0000-0000-000090000000}"/>
    <cellStyle name="Standard 4 4" xfId="58" xr:uid="{00000000-0005-0000-0000-000091000000}"/>
    <cellStyle name="Standard 4 4 2" xfId="78" xr:uid="{00000000-0005-0000-0000-000092000000}"/>
    <cellStyle name="Standard 4 4 2 2" xfId="140" xr:uid="{00000000-0005-0000-0000-000093000000}"/>
    <cellStyle name="Standard 4 4 3" xfId="96" xr:uid="{00000000-0005-0000-0000-000094000000}"/>
    <cellStyle name="Standard 4 4 3 2" xfId="158" xr:uid="{00000000-0005-0000-0000-000095000000}"/>
    <cellStyle name="Standard 4 4 4" xfId="131" xr:uid="{00000000-0005-0000-0000-000096000000}"/>
    <cellStyle name="Standard 4 5" xfId="73" xr:uid="{00000000-0005-0000-0000-000097000000}"/>
    <cellStyle name="Standard 4 5 2" xfId="135" xr:uid="{00000000-0005-0000-0000-000098000000}"/>
    <cellStyle name="Standard 4 6" xfId="91" xr:uid="{00000000-0005-0000-0000-000099000000}"/>
    <cellStyle name="Standard 4 6 2" xfId="153" xr:uid="{00000000-0005-0000-0000-00009A000000}"/>
    <cellStyle name="Standard 4 7" xfId="113" xr:uid="{00000000-0005-0000-0000-00009B000000}"/>
    <cellStyle name="Standard 5" xfId="22" xr:uid="{00000000-0005-0000-0000-00009C000000}"/>
    <cellStyle name="Standard 5 2" xfId="107" xr:uid="{00000000-0005-0000-0000-00009D000000}"/>
    <cellStyle name="Standard 5 2 2" xfId="169" xr:uid="{00000000-0005-0000-0000-00009E000000}"/>
    <cellStyle name="Standard 5 3" xfId="89" xr:uid="{00000000-0005-0000-0000-00009F000000}"/>
    <cellStyle name="Standard 5 3 2" xfId="151" xr:uid="{00000000-0005-0000-0000-0000A0000000}"/>
    <cellStyle name="Standard 5 4" xfId="114" xr:uid="{00000000-0005-0000-0000-0000A1000000}"/>
    <cellStyle name="Standard 6" xfId="6" xr:uid="{00000000-0005-0000-0000-0000A2000000}"/>
    <cellStyle name="Standard 7" xfId="5" xr:uid="{00000000-0005-0000-0000-0000A3000000}"/>
    <cellStyle name="Standard_2006_GesEzg2KWK 2" xfId="172" xr:uid="{EEC090B4-8C0F-487D-90D8-4E707DCB31B0}"/>
    <cellStyle name="Überschrift 1 2" xfId="59" xr:uid="{00000000-0005-0000-0000-0000A5000000}"/>
    <cellStyle name="Überschrift 2 2" xfId="60" xr:uid="{00000000-0005-0000-0000-0000A6000000}"/>
    <cellStyle name="Überschrift 3 2" xfId="61" xr:uid="{00000000-0005-0000-0000-0000A7000000}"/>
    <cellStyle name="Überschrift 4 2" xfId="62" xr:uid="{00000000-0005-0000-0000-0000A8000000}"/>
    <cellStyle name="Überschrift 5" xfId="63" xr:uid="{00000000-0005-0000-0000-0000A9000000}"/>
    <cellStyle name="Verknüpfte Zelle 2" xfId="64" xr:uid="{00000000-0005-0000-0000-0000AA000000}"/>
    <cellStyle name="Warnender Text 2" xfId="65" xr:uid="{00000000-0005-0000-0000-0000AB000000}"/>
    <cellStyle name="Zelle überprüfen 2" xfId="66" xr:uid="{00000000-0005-0000-0000-0000A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Kraft-Wärme-Kopplung - Kalenderjahr 2017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Wärme- und Stromerzeugung</a:t>
            </a:r>
          </a:p>
        </c:rich>
      </c:tx>
      <c:layout>
        <c:manualLayout>
          <c:xMode val="edge"/>
          <c:yMode val="edge"/>
          <c:x val="0.32744279227870238"/>
          <c:y val="2.016810293317045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1330561330561334E-2"/>
          <c:y val="0.26834733893557422"/>
          <c:w val="0.88842688842688844"/>
          <c:h val="0.57310924369747895"/>
        </c:manualLayout>
      </c:layout>
      <c:pie3DChart>
        <c:varyColors val="1"/>
        <c:ser>
          <c:idx val="0"/>
          <c:order val="0"/>
          <c:spPr>
            <a:solidFill>
              <a:srgbClr val="F9A933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BC26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C1-4274-8ABF-3556D8473BBE}"/>
              </c:ext>
            </c:extLst>
          </c:dPt>
          <c:dPt>
            <c:idx val="1"/>
            <c:bubble3D val="0"/>
            <c:explosion val="6"/>
            <c:spPr>
              <a:solidFill>
                <a:srgbClr val="FF2D2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C1-4274-8ABF-3556D8473BBE}"/>
              </c:ext>
            </c:extLst>
          </c:dPt>
          <c:dLbls>
            <c:dLbl>
              <c:idx val="0"/>
              <c:layout>
                <c:manualLayout>
                  <c:x val="3.8807929674071422E-2"/>
                  <c:y val="-3.36134453781513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1-4274-8ABF-3556D8473BBE}"/>
                </c:ext>
              </c:extLst>
            </c:dLbl>
            <c:dLbl>
              <c:idx val="1"/>
              <c:layout>
                <c:manualLayout>
                  <c:x val="-4.5738045738045637E-2"/>
                  <c:y val="4.03361344537815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C1-4274-8ABF-3556D8473BB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Wärmeerzeugung</c:v>
              </c:pt>
              <c:pt idx="1">
                <c:v>Stromerzeugung</c:v>
              </c:pt>
            </c:strLit>
          </c:cat>
          <c:val>
            <c:numRef>
              <c:f>Erzg!$G$31:$H$31</c:f>
              <c:numCache>
                <c:formatCode>0.0</c:formatCode>
                <c:ptCount val="2"/>
                <c:pt idx="0">
                  <c:v>63.212994946972941</c:v>
                </c:pt>
                <c:pt idx="1">
                  <c:v>36.787005053027052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C1-4274-8ABF-3556D8473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Kraft-Wärme-Kopplung - Kalenderjahr 2017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Wärme- und Stromerzeugung</a:t>
            </a:r>
          </a:p>
        </c:rich>
      </c:tx>
      <c:layout>
        <c:manualLayout>
          <c:xMode val="edge"/>
          <c:yMode val="edge"/>
          <c:x val="0.32744279227870238"/>
          <c:y val="2.016810293317045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1580041580041582E-2"/>
          <c:y val="0.22408963585434175"/>
          <c:w val="0.92065142065142069"/>
          <c:h val="0.59159663865546219"/>
        </c:manualLayout>
      </c:layout>
      <c:pie3DChart>
        <c:varyColors val="0"/>
        <c:ser>
          <c:idx val="0"/>
          <c:order val="0"/>
          <c:spPr>
            <a:solidFill>
              <a:srgbClr val="F9A933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8"/>
            <c:spPr>
              <a:solidFill>
                <a:srgbClr val="FBC26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FB-4977-B972-9B79B8531CA0}"/>
              </c:ext>
            </c:extLst>
          </c:dPt>
          <c:dPt>
            <c:idx val="1"/>
            <c:bubble3D val="0"/>
            <c:explosion val="11"/>
            <c:spPr>
              <a:solidFill>
                <a:srgbClr val="FF2D2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FB-4977-B972-9B79B8531CA0}"/>
              </c:ext>
            </c:extLst>
          </c:dPt>
          <c:dPt>
            <c:idx val="2"/>
            <c:bubble3D val="0"/>
            <c:explosion val="18"/>
            <c:spPr>
              <a:solidFill>
                <a:srgbClr val="FF696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FB-4977-B972-9B79B8531CA0}"/>
              </c:ext>
            </c:extLst>
          </c:dPt>
          <c:dLbls>
            <c:dLbl>
              <c:idx val="0"/>
              <c:layout>
                <c:manualLayout>
                  <c:x val="6.3991683991683992E-2"/>
                  <c:y val="-9.49088422770683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FB-4977-B972-9B79B8531CA0}"/>
                </c:ext>
              </c:extLst>
            </c:dLbl>
            <c:dLbl>
              <c:idx val="1"/>
              <c:layout>
                <c:manualLayout>
                  <c:x val="-8.1985474268938832E-2"/>
                  <c:y val="0.1328526875317055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FB-4977-B972-9B79B8531CA0}"/>
                </c:ext>
              </c:extLst>
            </c:dLbl>
            <c:dLbl>
              <c:idx val="2"/>
              <c:layout>
                <c:manualLayout>
                  <c:x val="9.0090090090090044E-2"/>
                  <c:y val="2.4649859943977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FB-4977-B972-9B79B8531CA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Netto-Wärmeerzeugung (KWK)</c:v>
              </c:pt>
              <c:pt idx="1">
                <c:v>Brutto-Stromerzeugung (KWK)</c:v>
              </c:pt>
              <c:pt idx="2">
                <c:v>Brutto-Stromerzeugung (kalKW)</c:v>
              </c:pt>
            </c:strLit>
          </c:cat>
          <c:val>
            <c:numRef>
              <c:f>(Erzg!$B$17:$C$17,Erzg!$E$17)</c:f>
              <c:numCache>
                <c:formatCode>#,##0</c:formatCode>
                <c:ptCount val="3"/>
                <c:pt idx="0">
                  <c:v>33005.550881000003</c:v>
                </c:pt>
                <c:pt idx="1">
                  <c:v>19207.686142000002</c:v>
                </c:pt>
                <c:pt idx="2">
                  <c:v>2064.176297999999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FB-4977-B972-9B79B8531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7FC3199-787A-4DAF-8D15-875F69C8A469}">
  <sheetPr>
    <tabColor indexed="50"/>
  </sheetPr>
  <sheetViews>
    <sheetView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60EFD64-A28A-46E2-BD2A-1DDFA9F5F29C}">
  <sheetPr>
    <tabColor indexed="50"/>
  </sheetPr>
  <sheetViews>
    <sheetView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067ACDF-AE3E-41BA-B7D7-DA6A490E3F0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0.872</cdr:x>
      <cdr:y>0.93575</cdr:y>
    </cdr:from>
    <cdr:to>
      <cdr:x>0.998</cdr:x>
      <cdr:y>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81017" y="5304663"/>
          <a:ext cx="1163707" cy="3627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Energie-Control Austria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F19A421-BA74-46CC-AE73-2BEC1FDF08D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0.84675</cdr:x>
      <cdr:y>0.931</cdr:y>
    </cdr:from>
    <cdr:to>
      <cdr:x>1</cdr:x>
      <cdr:y>0.99975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58813" y="5276326"/>
          <a:ext cx="1404237" cy="3896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Energie-Control </a:t>
          </a:r>
          <a:r>
            <a:rPr lang="de-DE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Austria</a:t>
          </a: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936B7-7D8E-46A5-BF31-4557333513C6}">
  <sheetPr>
    <tabColor indexed="50"/>
  </sheetPr>
  <dimension ref="A1:K36"/>
  <sheetViews>
    <sheetView showGridLines="0" showZeros="0" tabSelected="1" workbookViewId="0">
      <selection sqref="A1:K1"/>
    </sheetView>
  </sheetViews>
  <sheetFormatPr baseColWidth="10" defaultColWidth="12.140625" defaultRowHeight="12.75" x14ac:dyDescent="0.2"/>
  <cols>
    <col min="1" max="1" width="12.140625" style="1" customWidth="1"/>
    <col min="2" max="3" width="11" style="1" customWidth="1"/>
    <col min="4" max="6" width="12.140625" style="1" customWidth="1"/>
    <col min="7" max="8" width="11" style="1" customWidth="1"/>
    <col min="9" max="16384" width="12.140625" style="1"/>
  </cols>
  <sheetData>
    <row r="1" spans="1:11" ht="15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" x14ac:dyDescent="0.2">
      <c r="A2" s="45" t="s">
        <v>42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x14ac:dyDescent="0.2">
      <c r="A3" s="46" t="s">
        <v>43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x14ac:dyDescent="0.2">
      <c r="A4" s="47" t="s">
        <v>1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2.75" customHeight="1" x14ac:dyDescent="0.2">
      <c r="A7" s="48" t="s">
        <v>2</v>
      </c>
      <c r="B7" s="51" t="s">
        <v>3</v>
      </c>
      <c r="C7" s="52"/>
      <c r="D7" s="52"/>
      <c r="E7" s="52"/>
      <c r="F7" s="53"/>
      <c r="G7" s="51" t="s">
        <v>4</v>
      </c>
      <c r="H7" s="52"/>
      <c r="I7" s="52"/>
      <c r="J7" s="52"/>
      <c r="K7" s="52"/>
    </row>
    <row r="8" spans="1:11" ht="12.75" customHeight="1" x14ac:dyDescent="0.2">
      <c r="A8" s="49"/>
      <c r="B8" s="54" t="s">
        <v>38</v>
      </c>
      <c r="C8" s="55"/>
      <c r="D8" s="56"/>
      <c r="E8" s="54" t="s">
        <v>39</v>
      </c>
      <c r="F8" s="63" t="s">
        <v>5</v>
      </c>
      <c r="G8" s="54" t="s">
        <v>38</v>
      </c>
      <c r="H8" s="55"/>
      <c r="I8" s="56"/>
      <c r="J8" s="66" t="s">
        <v>39</v>
      </c>
      <c r="K8" s="69" t="s">
        <v>5</v>
      </c>
    </row>
    <row r="9" spans="1:11" x14ac:dyDescent="0.2">
      <c r="A9" s="49"/>
      <c r="B9" s="57"/>
      <c r="C9" s="58"/>
      <c r="D9" s="59"/>
      <c r="E9" s="57"/>
      <c r="F9" s="64"/>
      <c r="G9" s="57"/>
      <c r="H9" s="58"/>
      <c r="I9" s="59"/>
      <c r="J9" s="67"/>
      <c r="K9" s="70"/>
    </row>
    <row r="10" spans="1:11" ht="12.75" customHeight="1" x14ac:dyDescent="0.2">
      <c r="A10" s="49"/>
      <c r="B10" s="60"/>
      <c r="C10" s="61"/>
      <c r="D10" s="62"/>
      <c r="E10" s="60"/>
      <c r="F10" s="64"/>
      <c r="G10" s="60"/>
      <c r="H10" s="61"/>
      <c r="I10" s="62"/>
      <c r="J10" s="68"/>
      <c r="K10" s="70"/>
    </row>
    <row r="11" spans="1:11" x14ac:dyDescent="0.2">
      <c r="A11" s="49"/>
      <c r="B11" s="66" t="s">
        <v>6</v>
      </c>
      <c r="C11" s="66" t="s">
        <v>7</v>
      </c>
      <c r="D11" s="66" t="s">
        <v>8</v>
      </c>
      <c r="E11" s="54" t="s">
        <v>9</v>
      </c>
      <c r="F11" s="64"/>
      <c r="G11" s="66" t="s">
        <v>6</v>
      </c>
      <c r="H11" s="66" t="s">
        <v>9</v>
      </c>
      <c r="I11" s="66" t="s">
        <v>8</v>
      </c>
      <c r="J11" s="66" t="s">
        <v>9</v>
      </c>
      <c r="K11" s="70"/>
    </row>
    <row r="12" spans="1:11" ht="12.75" customHeight="1" x14ac:dyDescent="0.2">
      <c r="A12" s="49"/>
      <c r="B12" s="67"/>
      <c r="C12" s="67"/>
      <c r="D12" s="67"/>
      <c r="E12" s="57"/>
      <c r="F12" s="64"/>
      <c r="G12" s="67"/>
      <c r="H12" s="67"/>
      <c r="I12" s="67"/>
      <c r="J12" s="67"/>
      <c r="K12" s="70"/>
    </row>
    <row r="13" spans="1:11" x14ac:dyDescent="0.2">
      <c r="A13" s="50"/>
      <c r="B13" s="68"/>
      <c r="C13" s="68"/>
      <c r="D13" s="68"/>
      <c r="E13" s="60"/>
      <c r="F13" s="65"/>
      <c r="G13" s="68"/>
      <c r="H13" s="68"/>
      <c r="I13" s="68"/>
      <c r="J13" s="68"/>
      <c r="K13" s="71"/>
    </row>
    <row r="14" spans="1:11" x14ac:dyDescent="0.2">
      <c r="A14" s="3" t="s">
        <v>10</v>
      </c>
      <c r="B14" s="4">
        <v>16047.138003</v>
      </c>
      <c r="C14" s="4">
        <v>14635.747152000002</v>
      </c>
      <c r="D14" s="4">
        <f>SUM(B14:C14)</f>
        <v>30682.885155000004</v>
      </c>
      <c r="E14" s="4">
        <v>1126.9977069999986</v>
      </c>
      <c r="F14" s="5">
        <f>SUM(D14:E14)</f>
        <v>31809.882862000002</v>
      </c>
      <c r="G14" s="4">
        <f t="shared" ref="G14:K17" si="0">B14*3.6</f>
        <v>57769.6968108</v>
      </c>
      <c r="H14" s="4">
        <f t="shared" si="0"/>
        <v>52688.689747200006</v>
      </c>
      <c r="I14" s="4">
        <f t="shared" si="0"/>
        <v>110458.38655800001</v>
      </c>
      <c r="J14" s="4">
        <f t="shared" si="0"/>
        <v>4057.1917451999952</v>
      </c>
      <c r="K14" s="6">
        <f t="shared" si="0"/>
        <v>114515.5783032</v>
      </c>
    </row>
    <row r="15" spans="1:11" x14ac:dyDescent="0.2">
      <c r="A15" s="7" t="s">
        <v>11</v>
      </c>
      <c r="B15" s="8">
        <v>7229.0652090000003</v>
      </c>
      <c r="C15" s="8">
        <v>2352.727163</v>
      </c>
      <c r="D15" s="8">
        <f>SUM(B15:C15)</f>
        <v>9581.7923719999999</v>
      </c>
      <c r="E15" s="8">
        <v>801.00557900000013</v>
      </c>
      <c r="F15" s="9">
        <f>SUM(D15:E15)</f>
        <v>10382.797951</v>
      </c>
      <c r="G15" s="8">
        <f t="shared" si="0"/>
        <v>26024.634752400001</v>
      </c>
      <c r="H15" s="8">
        <f t="shared" si="0"/>
        <v>8469.8177868000002</v>
      </c>
      <c r="I15" s="8">
        <f t="shared" si="0"/>
        <v>34494.4525392</v>
      </c>
      <c r="J15" s="8">
        <f t="shared" si="0"/>
        <v>2883.6200844000005</v>
      </c>
      <c r="K15" s="10">
        <f t="shared" si="0"/>
        <v>37378.072623600005</v>
      </c>
    </row>
    <row r="16" spans="1:11" ht="12.75" customHeight="1" x14ac:dyDescent="0.2">
      <c r="A16" s="11" t="s">
        <v>12</v>
      </c>
      <c r="B16" s="12">
        <v>9729.3476690000007</v>
      </c>
      <c r="C16" s="12">
        <v>2219.2118270000001</v>
      </c>
      <c r="D16" s="12">
        <f>SUM(B16:C16)</f>
        <v>11948.559496000002</v>
      </c>
      <c r="E16" s="12">
        <v>136.1730120000002</v>
      </c>
      <c r="F16" s="13">
        <f>SUM(D16:E16)</f>
        <v>12084.732508000001</v>
      </c>
      <c r="G16" s="12">
        <f t="shared" si="0"/>
        <v>35025.651608400003</v>
      </c>
      <c r="H16" s="12">
        <f t="shared" si="0"/>
        <v>7989.1625772000007</v>
      </c>
      <c r="I16" s="12">
        <f t="shared" si="0"/>
        <v>43014.814185600007</v>
      </c>
      <c r="J16" s="12">
        <f t="shared" si="0"/>
        <v>490.22284320000074</v>
      </c>
      <c r="K16" s="14">
        <f t="shared" si="0"/>
        <v>43505.037028800005</v>
      </c>
    </row>
    <row r="17" spans="1:11" x14ac:dyDescent="0.2">
      <c r="A17" s="15" t="s">
        <v>8</v>
      </c>
      <c r="B17" s="16">
        <f>SUM(B14:B16)</f>
        <v>33005.550881000003</v>
      </c>
      <c r="C17" s="16">
        <f>SUM(C14:C16)</f>
        <v>19207.686142000002</v>
      </c>
      <c r="D17" s="16">
        <f>SUM(D14:D16)</f>
        <v>52213.237023000009</v>
      </c>
      <c r="E17" s="16">
        <f>SUM(E14:E16)</f>
        <v>2064.176297999999</v>
      </c>
      <c r="F17" s="16">
        <f>SUM(F14:F16)</f>
        <v>54277.413321</v>
      </c>
      <c r="G17" s="16">
        <f t="shared" si="0"/>
        <v>118819.98317160002</v>
      </c>
      <c r="H17" s="16">
        <f t="shared" si="0"/>
        <v>69147.670111200016</v>
      </c>
      <c r="I17" s="16">
        <f t="shared" si="0"/>
        <v>187967.65328280005</v>
      </c>
      <c r="J17" s="16">
        <f t="shared" si="0"/>
        <v>7431.0346727999968</v>
      </c>
      <c r="K17" s="17">
        <f t="shared" si="0"/>
        <v>195398.68795560001</v>
      </c>
    </row>
    <row r="18" spans="1:11" x14ac:dyDescent="0.2">
      <c r="C18" s="18"/>
      <c r="E18" s="18"/>
      <c r="F18" s="18"/>
    </row>
    <row r="19" spans="1:11" x14ac:dyDescent="0.2">
      <c r="F19" s="18"/>
    </row>
    <row r="20" spans="1:11" x14ac:dyDescent="0.2">
      <c r="F20" s="18"/>
    </row>
    <row r="21" spans="1:11" x14ac:dyDescent="0.2">
      <c r="A21" s="48" t="s">
        <v>2</v>
      </c>
      <c r="B21" s="51" t="s">
        <v>13</v>
      </c>
      <c r="C21" s="52"/>
      <c r="D21" s="52"/>
      <c r="E21" s="52"/>
      <c r="F21" s="53"/>
      <c r="G21" s="51" t="s">
        <v>14</v>
      </c>
      <c r="H21" s="52"/>
      <c r="I21" s="52"/>
    </row>
    <row r="22" spans="1:11" ht="12.75" customHeight="1" x14ac:dyDescent="0.2">
      <c r="A22" s="49"/>
      <c r="B22" s="54" t="s">
        <v>38</v>
      </c>
      <c r="C22" s="55"/>
      <c r="D22" s="56"/>
      <c r="E22" s="54" t="s">
        <v>39</v>
      </c>
      <c r="F22" s="63" t="s">
        <v>5</v>
      </c>
      <c r="G22" s="54" t="s">
        <v>38</v>
      </c>
      <c r="H22" s="55"/>
      <c r="I22" s="55"/>
    </row>
    <row r="23" spans="1:11" x14ac:dyDescent="0.2">
      <c r="A23" s="49"/>
      <c r="B23" s="57"/>
      <c r="C23" s="58"/>
      <c r="D23" s="59"/>
      <c r="E23" s="57"/>
      <c r="F23" s="64"/>
      <c r="G23" s="57"/>
      <c r="H23" s="58"/>
      <c r="I23" s="58"/>
    </row>
    <row r="24" spans="1:11" x14ac:dyDescent="0.2">
      <c r="A24" s="49"/>
      <c r="B24" s="60"/>
      <c r="C24" s="61"/>
      <c r="D24" s="62"/>
      <c r="E24" s="60"/>
      <c r="F24" s="64"/>
      <c r="G24" s="60"/>
      <c r="H24" s="61"/>
      <c r="I24" s="61"/>
    </row>
    <row r="25" spans="1:11" x14ac:dyDescent="0.2">
      <c r="A25" s="49"/>
      <c r="B25" s="66" t="s">
        <v>6</v>
      </c>
      <c r="C25" s="66" t="s">
        <v>9</v>
      </c>
      <c r="D25" s="66" t="s">
        <v>8</v>
      </c>
      <c r="E25" s="66" t="s">
        <v>9</v>
      </c>
      <c r="F25" s="64"/>
      <c r="G25" s="66" t="s">
        <v>6</v>
      </c>
      <c r="H25" s="66" t="s">
        <v>9</v>
      </c>
      <c r="I25" s="69" t="s">
        <v>8</v>
      </c>
    </row>
    <row r="26" spans="1:11" x14ac:dyDescent="0.2">
      <c r="A26" s="49"/>
      <c r="B26" s="67"/>
      <c r="C26" s="67"/>
      <c r="D26" s="67"/>
      <c r="E26" s="67"/>
      <c r="F26" s="64"/>
      <c r="G26" s="67"/>
      <c r="H26" s="67"/>
      <c r="I26" s="70"/>
    </row>
    <row r="27" spans="1:11" x14ac:dyDescent="0.2">
      <c r="A27" s="50"/>
      <c r="B27" s="68"/>
      <c r="C27" s="68"/>
      <c r="D27" s="68"/>
      <c r="E27" s="68"/>
      <c r="F27" s="65"/>
      <c r="G27" s="68"/>
      <c r="H27" s="68"/>
      <c r="I27" s="71"/>
    </row>
    <row r="28" spans="1:11" x14ac:dyDescent="0.2">
      <c r="A28" s="3" t="s">
        <v>10</v>
      </c>
      <c r="B28" s="19">
        <f t="shared" ref="B28:F31" si="1">100*B14/$F$17</f>
        <v>29.565038238090359</v>
      </c>
      <c r="C28" s="19">
        <f t="shared" si="1"/>
        <v>26.964710100393479</v>
      </c>
      <c r="D28" s="19">
        <f t="shared" si="1"/>
        <v>56.529748338483834</v>
      </c>
      <c r="E28" s="19">
        <f t="shared" si="1"/>
        <v>2.0763659099501739</v>
      </c>
      <c r="F28" s="20">
        <f t="shared" si="1"/>
        <v>58.606114248434018</v>
      </c>
      <c r="G28" s="19">
        <f t="shared" ref="G28:I31" si="2">100*G14/$I$17</f>
        <v>30.733850107648394</v>
      </c>
      <c r="H28" s="19">
        <f t="shared" si="2"/>
        <v>28.030721683761783</v>
      </c>
      <c r="I28" s="21">
        <f t="shared" si="2"/>
        <v>58.764571791410184</v>
      </c>
    </row>
    <row r="29" spans="1:11" x14ac:dyDescent="0.2">
      <c r="A29" s="7" t="s">
        <v>11</v>
      </c>
      <c r="B29" s="22">
        <f t="shared" si="1"/>
        <v>13.318735670483887</v>
      </c>
      <c r="C29" s="22">
        <f t="shared" si="1"/>
        <v>4.3346339094787458</v>
      </c>
      <c r="D29" s="22">
        <f t="shared" si="1"/>
        <v>17.653369579962632</v>
      </c>
      <c r="E29" s="22">
        <f t="shared" si="1"/>
        <v>1.4757622554022671</v>
      </c>
      <c r="F29" s="23">
        <f t="shared" si="1"/>
        <v>19.129131835364898</v>
      </c>
      <c r="G29" s="22">
        <f t="shared" si="2"/>
        <v>13.845273001969952</v>
      </c>
      <c r="H29" s="22">
        <f t="shared" si="2"/>
        <v>4.5059975154645553</v>
      </c>
      <c r="I29" s="24">
        <f t="shared" si="2"/>
        <v>18.351270517434507</v>
      </c>
    </row>
    <row r="30" spans="1:11" x14ac:dyDescent="0.2">
      <c r="A30" s="11" t="s">
        <v>12</v>
      </c>
      <c r="B30" s="25">
        <f t="shared" si="1"/>
        <v>17.925223539043824</v>
      </c>
      <c r="C30" s="25">
        <f t="shared" si="1"/>
        <v>4.0886469918443664</v>
      </c>
      <c r="D30" s="25">
        <f t="shared" si="1"/>
        <v>22.013870530888195</v>
      </c>
      <c r="E30" s="25">
        <f t="shared" si="1"/>
        <v>0.25088338531290083</v>
      </c>
      <c r="F30" s="26">
        <f t="shared" si="1"/>
        <v>22.264753916201091</v>
      </c>
      <c r="G30" s="25">
        <f t="shared" si="2"/>
        <v>18.633871837354594</v>
      </c>
      <c r="H30" s="25">
        <f t="shared" si="2"/>
        <v>4.250285853800702</v>
      </c>
      <c r="I30" s="27">
        <f t="shared" si="2"/>
        <v>22.884157691155298</v>
      </c>
    </row>
    <row r="31" spans="1:11" x14ac:dyDescent="0.2">
      <c r="A31" s="15" t="s">
        <v>8</v>
      </c>
      <c r="B31" s="28">
        <f t="shared" si="1"/>
        <v>60.808997447618076</v>
      </c>
      <c r="C31" s="28">
        <f t="shared" si="1"/>
        <v>35.387991001716593</v>
      </c>
      <c r="D31" s="28">
        <f t="shared" si="1"/>
        <v>96.196988449334668</v>
      </c>
      <c r="E31" s="28">
        <f t="shared" si="1"/>
        <v>3.8030115506653424</v>
      </c>
      <c r="F31" s="28">
        <f t="shared" si="1"/>
        <v>100</v>
      </c>
      <c r="G31" s="28">
        <f t="shared" si="2"/>
        <v>63.212994946972941</v>
      </c>
      <c r="H31" s="28">
        <f t="shared" si="2"/>
        <v>36.787005053027052</v>
      </c>
      <c r="I31" s="29">
        <f t="shared" si="2"/>
        <v>100</v>
      </c>
    </row>
    <row r="33" spans="11:11" ht="12.75" customHeight="1" x14ac:dyDescent="0.2"/>
    <row r="36" spans="11:11" x14ac:dyDescent="0.2">
      <c r="K36" s="30" t="s">
        <v>37</v>
      </c>
    </row>
  </sheetData>
  <mergeCells count="35">
    <mergeCell ref="A21:A27"/>
    <mergeCell ref="B21:F21"/>
    <mergeCell ref="G21:I21"/>
    <mergeCell ref="B22:D24"/>
    <mergeCell ref="E22:E24"/>
    <mergeCell ref="F22:F27"/>
    <mergeCell ref="G22:I24"/>
    <mergeCell ref="B25:B27"/>
    <mergeCell ref="C25:C27"/>
    <mergeCell ref="D25:D27"/>
    <mergeCell ref="E25:E27"/>
    <mergeCell ref="G25:G27"/>
    <mergeCell ref="H25:H27"/>
    <mergeCell ref="I25:I27"/>
    <mergeCell ref="E11:E13"/>
    <mergeCell ref="G11:G13"/>
    <mergeCell ref="H11:H13"/>
    <mergeCell ref="I11:I13"/>
    <mergeCell ref="J11:J13"/>
    <mergeCell ref="A1:K1"/>
    <mergeCell ref="A2:K2"/>
    <mergeCell ref="A3:K3"/>
    <mergeCell ref="A4:K4"/>
    <mergeCell ref="A7:A13"/>
    <mergeCell ref="B7:F7"/>
    <mergeCell ref="G7:K7"/>
    <mergeCell ref="B8:D10"/>
    <mergeCell ref="E8:E10"/>
    <mergeCell ref="F8:F13"/>
    <mergeCell ref="G8:I10"/>
    <mergeCell ref="J8:J10"/>
    <mergeCell ref="K8:K13"/>
    <mergeCell ref="B11:B13"/>
    <mergeCell ref="C11:C13"/>
    <mergeCell ref="D11:D13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5E3BE-CC5A-4967-850B-7FB5DDFA12E8}">
  <sheetPr>
    <tabColor indexed="50"/>
  </sheetPr>
  <dimension ref="A1:G56"/>
  <sheetViews>
    <sheetView showGridLines="0" workbookViewId="0">
      <selection sqref="A1:G1"/>
    </sheetView>
  </sheetViews>
  <sheetFormatPr baseColWidth="10" defaultColWidth="12.140625" defaultRowHeight="12.75" x14ac:dyDescent="0.2"/>
  <cols>
    <col min="1" max="16384" width="12.140625" style="1"/>
  </cols>
  <sheetData>
    <row r="1" spans="1:7" ht="15" x14ac:dyDescent="0.2">
      <c r="A1" s="45" t="s">
        <v>0</v>
      </c>
      <c r="B1" s="45"/>
      <c r="C1" s="45"/>
      <c r="D1" s="45"/>
      <c r="E1" s="45"/>
      <c r="F1" s="45"/>
      <c r="G1" s="45"/>
    </row>
    <row r="2" spans="1:7" ht="15" x14ac:dyDescent="0.2">
      <c r="A2" s="45" t="s">
        <v>42</v>
      </c>
      <c r="B2" s="45"/>
      <c r="C2" s="45"/>
      <c r="D2" s="45"/>
      <c r="E2" s="45"/>
      <c r="F2" s="45"/>
      <c r="G2" s="45"/>
    </row>
    <row r="3" spans="1:7" x14ac:dyDescent="0.2">
      <c r="A3" s="46" t="s">
        <v>43</v>
      </c>
      <c r="B3" s="46"/>
      <c r="C3" s="46"/>
      <c r="D3" s="46"/>
      <c r="E3" s="46"/>
      <c r="F3" s="46"/>
      <c r="G3" s="46"/>
    </row>
    <row r="4" spans="1:7" x14ac:dyDescent="0.2">
      <c r="A4" s="2"/>
      <c r="B4" s="2"/>
      <c r="C4" s="2"/>
      <c r="D4" s="2"/>
      <c r="E4" s="2"/>
      <c r="F4" s="2"/>
      <c r="G4" s="2"/>
    </row>
    <row r="5" spans="1:7" x14ac:dyDescent="0.2">
      <c r="A5" s="2"/>
      <c r="B5" s="2"/>
      <c r="C5" s="2"/>
      <c r="D5" s="2"/>
      <c r="E5" s="2"/>
      <c r="F5" s="2"/>
      <c r="G5" s="2"/>
    </row>
    <row r="6" spans="1:7" x14ac:dyDescent="0.2">
      <c r="A6" s="47" t="s">
        <v>15</v>
      </c>
      <c r="B6" s="47"/>
      <c r="C6" s="47"/>
      <c r="D6" s="47"/>
      <c r="E6" s="47"/>
      <c r="F6" s="47"/>
      <c r="G6" s="47"/>
    </row>
    <row r="7" spans="1:7" ht="12.75" customHeight="1" x14ac:dyDescent="0.2">
      <c r="A7" s="56" t="s">
        <v>16</v>
      </c>
      <c r="B7" s="54" t="s">
        <v>38</v>
      </c>
      <c r="C7" s="55"/>
      <c r="D7" s="55"/>
      <c r="E7" s="56"/>
      <c r="F7" s="54" t="s">
        <v>40</v>
      </c>
      <c r="G7" s="55"/>
    </row>
    <row r="8" spans="1:7" x14ac:dyDescent="0.2">
      <c r="A8" s="59"/>
      <c r="B8" s="60"/>
      <c r="C8" s="61"/>
      <c r="D8" s="61"/>
      <c r="E8" s="62"/>
      <c r="F8" s="60"/>
      <c r="G8" s="61"/>
    </row>
    <row r="9" spans="1:7" x14ac:dyDescent="0.2">
      <c r="A9" s="59"/>
      <c r="B9" s="72" t="s">
        <v>17</v>
      </c>
      <c r="C9" s="73"/>
      <c r="D9" s="72" t="s">
        <v>18</v>
      </c>
      <c r="E9" s="73"/>
      <c r="F9" s="72" t="s">
        <v>19</v>
      </c>
      <c r="G9" s="74"/>
    </row>
    <row r="10" spans="1:7" x14ac:dyDescent="0.2">
      <c r="A10" s="62"/>
      <c r="B10" s="75" t="s">
        <v>20</v>
      </c>
      <c r="C10" s="76"/>
      <c r="D10" s="75" t="s">
        <v>20</v>
      </c>
      <c r="E10" s="76"/>
      <c r="F10" s="75" t="s">
        <v>20</v>
      </c>
      <c r="G10" s="77"/>
    </row>
    <row r="11" spans="1:7" x14ac:dyDescent="0.2">
      <c r="A11" s="31" t="s">
        <v>21</v>
      </c>
      <c r="B11" s="78">
        <f>100*Erzg!I17/Kenn!B30</f>
        <v>73.284720027578032</v>
      </c>
      <c r="C11" s="79"/>
      <c r="D11" s="78">
        <f>Erzg!H17*100/(B30-Erzg!G17/90*100)</f>
        <v>55.554865217529539</v>
      </c>
      <c r="E11" s="79"/>
      <c r="F11" s="78">
        <f>100*Erzg!J17/Kenn!C30</f>
        <v>36.516489502453595</v>
      </c>
      <c r="G11" s="80"/>
    </row>
    <row r="12" spans="1:7" x14ac:dyDescent="0.2">
      <c r="A12" s="32"/>
      <c r="B12" s="32"/>
      <c r="C12" s="32"/>
      <c r="D12" s="32"/>
      <c r="E12" s="32"/>
      <c r="F12" s="32"/>
      <c r="G12" s="32"/>
    </row>
    <row r="13" spans="1:7" x14ac:dyDescent="0.2">
      <c r="A13" s="32"/>
      <c r="B13" s="32"/>
      <c r="C13" s="32"/>
      <c r="D13" s="32"/>
      <c r="E13" s="32"/>
      <c r="F13" s="32"/>
      <c r="G13" s="32"/>
    </row>
    <row r="14" spans="1:7" x14ac:dyDescent="0.2">
      <c r="A14" s="81" t="s">
        <v>15</v>
      </c>
      <c r="B14" s="81"/>
      <c r="C14" s="81"/>
      <c r="D14" s="81"/>
      <c r="E14" s="81"/>
      <c r="F14" s="81"/>
      <c r="G14" s="81"/>
    </row>
    <row r="15" spans="1:7" ht="12.75" customHeight="1" x14ac:dyDescent="0.2">
      <c r="A15" s="56" t="s">
        <v>22</v>
      </c>
      <c r="B15" s="54" t="s">
        <v>38</v>
      </c>
      <c r="C15" s="55"/>
      <c r="D15" s="55"/>
      <c r="E15" s="56"/>
      <c r="F15" s="54" t="s">
        <v>40</v>
      </c>
      <c r="G15" s="55"/>
    </row>
    <row r="16" spans="1:7" x14ac:dyDescent="0.2">
      <c r="A16" s="59"/>
      <c r="B16" s="60"/>
      <c r="C16" s="61"/>
      <c r="D16" s="61"/>
      <c r="E16" s="62"/>
      <c r="F16" s="60"/>
      <c r="G16" s="61"/>
    </row>
    <row r="17" spans="1:7" x14ac:dyDescent="0.2">
      <c r="A17" s="59"/>
      <c r="B17" s="72" t="s">
        <v>23</v>
      </c>
      <c r="C17" s="73"/>
      <c r="D17" s="72" t="s">
        <v>24</v>
      </c>
      <c r="E17" s="73"/>
      <c r="F17" s="72" t="s">
        <v>24</v>
      </c>
      <c r="G17" s="74"/>
    </row>
    <row r="18" spans="1:7" x14ac:dyDescent="0.2">
      <c r="A18" s="62"/>
      <c r="B18" s="75" t="s">
        <v>25</v>
      </c>
      <c r="C18" s="76"/>
      <c r="D18" s="75" t="s">
        <v>25</v>
      </c>
      <c r="E18" s="76"/>
      <c r="F18" s="75" t="s">
        <v>25</v>
      </c>
      <c r="G18" s="77"/>
    </row>
    <row r="19" spans="1:7" x14ac:dyDescent="0.2">
      <c r="A19" s="31" t="s">
        <v>21</v>
      </c>
      <c r="B19" s="82">
        <v>8923.2109999999993</v>
      </c>
      <c r="C19" s="83"/>
      <c r="D19" s="82">
        <v>6187.857</v>
      </c>
      <c r="E19" s="83"/>
      <c r="F19" s="82">
        <v>995.59591999999975</v>
      </c>
      <c r="G19" s="84"/>
    </row>
    <row r="20" spans="1:7" x14ac:dyDescent="0.2">
      <c r="A20" s="32"/>
      <c r="B20" s="32"/>
      <c r="C20" s="32"/>
      <c r="D20" s="32"/>
      <c r="E20" s="32"/>
      <c r="F20" s="32"/>
      <c r="G20" s="32"/>
    </row>
    <row r="21" spans="1:7" x14ac:dyDescent="0.2">
      <c r="A21" s="32"/>
      <c r="B21" s="32"/>
      <c r="C21" s="32"/>
      <c r="D21" s="32"/>
      <c r="E21" s="32"/>
      <c r="F21" s="32"/>
      <c r="G21" s="32"/>
    </row>
    <row r="22" spans="1:7" x14ac:dyDescent="0.2">
      <c r="A22" s="81" t="s">
        <v>26</v>
      </c>
      <c r="B22" s="81"/>
      <c r="C22" s="81"/>
      <c r="D22" s="81"/>
      <c r="E22" s="81"/>
      <c r="F22" s="81"/>
      <c r="G22" s="81"/>
    </row>
    <row r="23" spans="1:7" ht="12.75" customHeight="1" x14ac:dyDescent="0.2">
      <c r="A23" s="85" t="s">
        <v>2</v>
      </c>
      <c r="B23" s="66" t="s">
        <v>41</v>
      </c>
      <c r="C23" s="66" t="s">
        <v>39</v>
      </c>
      <c r="D23" s="66" t="s">
        <v>8</v>
      </c>
      <c r="E23" s="66" t="s">
        <v>41</v>
      </c>
      <c r="F23" s="66" t="s">
        <v>39</v>
      </c>
      <c r="G23" s="54" t="s">
        <v>8</v>
      </c>
    </row>
    <row r="24" spans="1:7" x14ac:dyDescent="0.2">
      <c r="A24" s="86"/>
      <c r="B24" s="67"/>
      <c r="C24" s="67"/>
      <c r="D24" s="67"/>
      <c r="E24" s="67"/>
      <c r="F24" s="67"/>
      <c r="G24" s="57"/>
    </row>
    <row r="25" spans="1:7" x14ac:dyDescent="0.2">
      <c r="A25" s="86"/>
      <c r="B25" s="67"/>
      <c r="C25" s="67"/>
      <c r="D25" s="67"/>
      <c r="E25" s="67"/>
      <c r="F25" s="67"/>
      <c r="G25" s="57"/>
    </row>
    <row r="26" spans="1:7" x14ac:dyDescent="0.2">
      <c r="A26" s="33"/>
      <c r="B26" s="34" t="s">
        <v>27</v>
      </c>
      <c r="C26" s="34" t="s">
        <v>27</v>
      </c>
      <c r="D26" s="34" t="s">
        <v>27</v>
      </c>
      <c r="E26" s="34" t="s">
        <v>20</v>
      </c>
      <c r="F26" s="34" t="s">
        <v>20</v>
      </c>
      <c r="G26" s="35" t="s">
        <v>20</v>
      </c>
    </row>
    <row r="27" spans="1:7" x14ac:dyDescent="0.2">
      <c r="A27" s="3" t="s">
        <v>10</v>
      </c>
      <c r="B27" s="4">
        <v>153974.507044</v>
      </c>
      <c r="C27" s="4">
        <v>10028.195985000028</v>
      </c>
      <c r="D27" s="4">
        <f>SUM(B27:C27)</f>
        <v>164002.70302900003</v>
      </c>
      <c r="E27" s="36">
        <f>100*B27/$D$30</f>
        <v>55.618719057430212</v>
      </c>
      <c r="F27" s="36">
        <f t="shared" ref="E27:G30" si="0">100*C27/$D$30</f>
        <v>3.6223880553368559</v>
      </c>
      <c r="G27" s="37">
        <f t="shared" si="0"/>
        <v>59.241107112767075</v>
      </c>
    </row>
    <row r="28" spans="1:7" x14ac:dyDescent="0.2">
      <c r="A28" s="7" t="s">
        <v>28</v>
      </c>
      <c r="B28" s="8">
        <v>45804.206774999999</v>
      </c>
      <c r="C28" s="8">
        <v>8540.8506469999993</v>
      </c>
      <c r="D28" s="8">
        <f>SUM(B28:C28)</f>
        <v>54345.057421999998</v>
      </c>
      <c r="E28" s="38">
        <f t="shared" si="0"/>
        <v>16.545409738114433</v>
      </c>
      <c r="F28" s="38">
        <f t="shared" si="0"/>
        <v>3.0851287123213091</v>
      </c>
      <c r="G28" s="39">
        <f t="shared" si="0"/>
        <v>19.63053845043574</v>
      </c>
    </row>
    <row r="29" spans="1:7" x14ac:dyDescent="0.2">
      <c r="A29" s="11" t="s">
        <v>12</v>
      </c>
      <c r="B29" s="12">
        <v>56710.842547</v>
      </c>
      <c r="C29" s="12">
        <v>1780.7590970000019</v>
      </c>
      <c r="D29" s="12">
        <f>SUM(B29:C29)</f>
        <v>58491.601644000002</v>
      </c>
      <c r="E29" s="40">
        <f t="shared" si="0"/>
        <v>20.485108085005322</v>
      </c>
      <c r="F29" s="40">
        <f t="shared" si="0"/>
        <v>0.64324635179188061</v>
      </c>
      <c r="G29" s="41">
        <f t="shared" si="0"/>
        <v>21.128354436797203</v>
      </c>
    </row>
    <row r="30" spans="1:7" x14ac:dyDescent="0.2">
      <c r="A30" s="15" t="s">
        <v>21</v>
      </c>
      <c r="B30" s="16">
        <f>SUM(B27:B29)</f>
        <v>256489.556366</v>
      </c>
      <c r="C30" s="16">
        <f>SUM(C27:C29)</f>
        <v>20349.805729000029</v>
      </c>
      <c r="D30" s="16">
        <f>SUM(D27:D29)</f>
        <v>276839.36209499999</v>
      </c>
      <c r="E30" s="42">
        <f t="shared" si="0"/>
        <v>92.649236880549964</v>
      </c>
      <c r="F30" s="42">
        <f t="shared" si="0"/>
        <v>7.3507631194500451</v>
      </c>
      <c r="G30" s="43">
        <f t="shared" si="0"/>
        <v>100</v>
      </c>
    </row>
    <row r="34" spans="1:1" x14ac:dyDescent="0.2">
      <c r="A34" s="1" t="s">
        <v>29</v>
      </c>
    </row>
    <row r="35" spans="1:1" x14ac:dyDescent="0.2">
      <c r="A35" s="44" t="s">
        <v>30</v>
      </c>
    </row>
    <row r="36" spans="1:1" x14ac:dyDescent="0.2">
      <c r="A36" s="44" t="s">
        <v>31</v>
      </c>
    </row>
    <row r="38" spans="1:1" x14ac:dyDescent="0.2">
      <c r="A38" s="1" t="s">
        <v>32</v>
      </c>
    </row>
    <row r="39" spans="1:1" x14ac:dyDescent="0.2">
      <c r="A39" s="44" t="s">
        <v>33</v>
      </c>
    </row>
    <row r="40" spans="1:1" x14ac:dyDescent="0.2">
      <c r="A40" s="44" t="s">
        <v>34</v>
      </c>
    </row>
    <row r="42" spans="1:1" x14ac:dyDescent="0.2">
      <c r="A42" s="1" t="s">
        <v>35</v>
      </c>
    </row>
    <row r="43" spans="1:1" x14ac:dyDescent="0.2">
      <c r="A43" s="44" t="s">
        <v>36</v>
      </c>
    </row>
    <row r="44" spans="1:1" x14ac:dyDescent="0.2">
      <c r="A44" s="44" t="s">
        <v>31</v>
      </c>
    </row>
    <row r="52" spans="7:7" ht="14.25" customHeight="1" x14ac:dyDescent="0.2"/>
    <row r="56" spans="7:7" x14ac:dyDescent="0.2">
      <c r="G56" s="30" t="s">
        <v>37</v>
      </c>
    </row>
  </sheetData>
  <mergeCells count="37">
    <mergeCell ref="G23:G25"/>
    <mergeCell ref="B19:C19"/>
    <mergeCell ref="D19:E19"/>
    <mergeCell ref="F19:G19"/>
    <mergeCell ref="A22:G22"/>
    <mergeCell ref="A23:A25"/>
    <mergeCell ref="B23:B25"/>
    <mergeCell ref="C23:C25"/>
    <mergeCell ref="D23:D25"/>
    <mergeCell ref="E23:E25"/>
    <mergeCell ref="F23:F25"/>
    <mergeCell ref="B11:C11"/>
    <mergeCell ref="D11:E11"/>
    <mergeCell ref="F11:G11"/>
    <mergeCell ref="A14:G14"/>
    <mergeCell ref="A15:A18"/>
    <mergeCell ref="B15:E16"/>
    <mergeCell ref="F15:G16"/>
    <mergeCell ref="B17:C17"/>
    <mergeCell ref="D17:E17"/>
    <mergeCell ref="F17:G17"/>
    <mergeCell ref="B18:C18"/>
    <mergeCell ref="D18:E18"/>
    <mergeCell ref="F18:G18"/>
    <mergeCell ref="A1:G1"/>
    <mergeCell ref="A2:G2"/>
    <mergeCell ref="A3:G3"/>
    <mergeCell ref="A6:G6"/>
    <mergeCell ref="A7:A10"/>
    <mergeCell ref="B7:E8"/>
    <mergeCell ref="F7:G8"/>
    <mergeCell ref="B9:C9"/>
    <mergeCell ref="D9:E9"/>
    <mergeCell ref="F9:G9"/>
    <mergeCell ref="B10:C10"/>
    <mergeCell ref="D10:E10"/>
    <mergeCell ref="F10:G10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2</vt:i4>
      </vt:variant>
    </vt:vector>
  </HeadingPairs>
  <TitlesOfParts>
    <vt:vector size="4" baseType="lpstr">
      <vt:lpstr>Erzg</vt:lpstr>
      <vt:lpstr>Kenn</vt:lpstr>
      <vt:lpstr>Dia1</vt:lpstr>
      <vt:lpstr>Dia2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2017-07-19T09:14:01Z</dcterms:created>
  <dcterms:modified xsi:type="dcterms:W3CDTF">2018-08-27T13:26:24Z</dcterms:modified>
</cp:coreProperties>
</file>