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drawings/drawing23.xml" ContentType="application/vnd.openxmlformats-officedocument.drawingml.chartshapes+xml"/>
  <Override PartName="/xl/charts/chart16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drawings/drawing26.xml" ContentType="application/vnd.openxmlformats-officedocument.drawingml.chartshapes+xml"/>
  <Override PartName="/xl/charts/chart18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9.xml" ContentType="application/vnd.openxmlformats-officedocument.drawingml.chart+xml"/>
  <Override PartName="/xl/drawings/drawing29.xml" ContentType="application/vnd.openxmlformats-officedocument.drawingml.chartshapes+xml"/>
  <Override PartName="/xl/charts/chart20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21.xml" ContentType="application/vnd.openxmlformats-officedocument.drawingml.chart+xml"/>
  <Override PartName="/xl/drawings/drawing32.xml" ContentType="application/vnd.openxmlformats-officedocument.drawingml.chartshapes+xml"/>
  <Override PartName="/xl/charts/chart22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3.xml" ContentType="application/vnd.openxmlformats-officedocument.drawingml.chart+xml"/>
  <Override PartName="/xl/drawings/drawing35.xml" ContentType="application/vnd.openxmlformats-officedocument.drawingml.chartshapes+xml"/>
  <Override PartName="/xl/charts/chart24.xml" ContentType="application/vnd.openxmlformats-officedocument.drawingml.chart+xml"/>
  <Override PartName="/xl/drawings/drawing3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360" yWindow="60" windowWidth="7035" windowHeight="12060"/>
  </bookViews>
  <sheets>
    <sheet name="2014" sheetId="13" r:id="rId1"/>
    <sheet name="01" sheetId="4" r:id="rId2"/>
    <sheet name="02" sheetId="15" r:id="rId3"/>
    <sheet name="03" sheetId="6" r:id="rId4"/>
    <sheet name="04" sheetId="7" r:id="rId5"/>
    <sheet name="05" sheetId="8" r:id="rId6"/>
    <sheet name="06" sheetId="9" r:id="rId7"/>
    <sheet name="07" sheetId="10" r:id="rId8"/>
    <sheet name="08" sheetId="11" r:id="rId9"/>
    <sheet name="09" sheetId="12" r:id="rId10"/>
    <sheet name="10" sheetId="1" r:id="rId11"/>
    <sheet name="11" sheetId="2" r:id="rId12"/>
    <sheet name="12" sheetId="14" r:id="rId13"/>
  </sheets>
  <definedNames>
    <definedName name="_xlnm._FilterDatabase" localSheetId="1" hidden="1">'01'!$B$39:$L$63</definedName>
    <definedName name="_xlnm._FilterDatabase" localSheetId="2" hidden="1">'02'!$B$39:$L$63</definedName>
    <definedName name="_xlnm._FilterDatabase" localSheetId="3" hidden="1">'03'!$B$39:$L$63</definedName>
    <definedName name="_xlnm._FilterDatabase" localSheetId="4" hidden="1">'04'!$B$39:$L$63</definedName>
    <definedName name="_xlnm._FilterDatabase" localSheetId="5" hidden="1">'05'!$B$39:$L$63</definedName>
    <definedName name="_xlnm._FilterDatabase" localSheetId="6" hidden="1">'06'!$B$39:$L$63</definedName>
    <definedName name="_xlnm._FilterDatabase" localSheetId="7" hidden="1">'07'!$B$39:$L$63</definedName>
    <definedName name="_xlnm._FilterDatabase" localSheetId="8" hidden="1">'08'!$B$39:$L$63</definedName>
    <definedName name="_xlnm._FilterDatabase" localSheetId="9" hidden="1">'09'!$B$39:$L$63</definedName>
    <definedName name="_xlnm._FilterDatabase" localSheetId="10" hidden="1">'10'!$B$39:$L$63</definedName>
    <definedName name="_xlnm._FilterDatabase" localSheetId="11" hidden="1">'11'!$B$39:$L$63</definedName>
    <definedName name="_xlnm._FilterDatabase" localSheetId="12" hidden="1">'12'!$B$39:$L$63</definedName>
    <definedName name="_xlnm.Print_Area" localSheetId="1">'01'!$B$2:$L$94</definedName>
    <definedName name="_xlnm.Print_Area" localSheetId="2">'02'!$B$2:$L$94</definedName>
    <definedName name="_xlnm.Print_Area" localSheetId="3">'03'!$B$2:$L$94</definedName>
    <definedName name="_xlnm.Print_Area" localSheetId="4">'04'!$B$2:$L$94</definedName>
    <definedName name="_xlnm.Print_Area" localSheetId="5">'05'!$B$2:$L$94</definedName>
    <definedName name="_xlnm.Print_Area" localSheetId="6">'06'!$B$2:$L$94</definedName>
    <definedName name="_xlnm.Print_Area" localSheetId="7">'07'!$B$2:$L$94</definedName>
    <definedName name="_xlnm.Print_Area" localSheetId="8">'08'!$B$2:$L$94</definedName>
    <definedName name="_xlnm.Print_Area" localSheetId="9">'09'!$B$2:$L$94</definedName>
    <definedName name="_xlnm.Print_Area" localSheetId="10">'10'!$B$2:$L$94</definedName>
    <definedName name="_xlnm.Print_Area" localSheetId="11">'11'!$B$2:$L$94</definedName>
    <definedName name="_xlnm.Print_Area" localSheetId="12">'12'!$B$2:$L$94</definedName>
  </definedNames>
  <calcPr calcId="145621"/>
</workbook>
</file>

<file path=xl/calcChain.xml><?xml version="1.0" encoding="utf-8"?>
<calcChain xmlns="http://schemas.openxmlformats.org/spreadsheetml/2006/main">
  <c r="O63" i="15" l="1"/>
  <c r="O62" i="15"/>
  <c r="O61" i="15"/>
  <c r="O60" i="15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O45" i="15"/>
  <c r="O44" i="15"/>
  <c r="O43" i="15"/>
  <c r="O42" i="15"/>
  <c r="O41" i="15"/>
  <c r="O40" i="15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C12" i="13"/>
  <c r="M63" i="15"/>
  <c r="M62" i="15"/>
  <c r="M61" i="15"/>
  <c r="M60" i="15"/>
  <c r="M59" i="15"/>
  <c r="M58" i="15"/>
  <c r="M57" i="15"/>
  <c r="M56" i="15"/>
  <c r="M55" i="15"/>
  <c r="M54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P14" i="15"/>
  <c r="O14" i="15"/>
  <c r="P10" i="15"/>
  <c r="O10" i="15" s="1"/>
  <c r="E12" i="13" s="1"/>
  <c r="B5" i="15"/>
  <c r="B2" i="15" s="1"/>
  <c r="C22" i="13"/>
  <c r="F22" i="13" s="1"/>
  <c r="C21" i="13"/>
  <c r="C20" i="13"/>
  <c r="H20" i="13" s="1"/>
  <c r="C19" i="13"/>
  <c r="C18" i="13"/>
  <c r="I18" i="13" s="1"/>
  <c r="C17" i="13"/>
  <c r="C16" i="13"/>
  <c r="H16" i="13" s="1"/>
  <c r="C15" i="13"/>
  <c r="B15" i="13" s="1"/>
  <c r="C14" i="13"/>
  <c r="I14" i="13" s="1"/>
  <c r="C13" i="13"/>
  <c r="B13" i="13" s="1"/>
  <c r="M63" i="14"/>
  <c r="M62" i="14"/>
  <c r="M61" i="14"/>
  <c r="M60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P14" i="14"/>
  <c r="O14" i="14" s="1"/>
  <c r="P10" i="14"/>
  <c r="B5" i="14"/>
  <c r="B2" i="14" s="1"/>
  <c r="B5" i="2"/>
  <c r="B2" i="2" s="1"/>
  <c r="B5" i="1"/>
  <c r="B2" i="1"/>
  <c r="B5" i="11"/>
  <c r="B2" i="11"/>
  <c r="P14" i="6"/>
  <c r="O14" i="6"/>
  <c r="H13" i="13" s="1"/>
  <c r="M43" i="6"/>
  <c r="P10" i="6"/>
  <c r="M51" i="6"/>
  <c r="B5" i="6"/>
  <c r="B2" i="6" s="1"/>
  <c r="B5" i="7"/>
  <c r="B2" i="7" s="1"/>
  <c r="B5" i="8"/>
  <c r="B2" i="8" s="1"/>
  <c r="B5" i="9"/>
  <c r="B2" i="9" s="1"/>
  <c r="B5" i="10"/>
  <c r="B2" i="10"/>
  <c r="B5" i="12"/>
  <c r="B2" i="12"/>
  <c r="B5" i="4"/>
  <c r="B2" i="4" s="1"/>
  <c r="C11" i="13"/>
  <c r="B11" i="13"/>
  <c r="P14" i="2"/>
  <c r="M53" i="2"/>
  <c r="M43" i="2"/>
  <c r="P10" i="2"/>
  <c r="O10" i="2" s="1"/>
  <c r="E21" i="13" s="1"/>
  <c r="M62" i="2"/>
  <c r="M57" i="2"/>
  <c r="M58" i="2"/>
  <c r="P14" i="1"/>
  <c r="O14" i="1" s="1"/>
  <c r="M54" i="1"/>
  <c r="M43" i="1"/>
  <c r="P10" i="1"/>
  <c r="O10" i="1" s="1"/>
  <c r="M62" i="1"/>
  <c r="M59" i="1"/>
  <c r="M57" i="1"/>
  <c r="P14" i="12"/>
  <c r="O14" i="12" s="1"/>
  <c r="H19" i="13" s="1"/>
  <c r="M54" i="12"/>
  <c r="M43" i="12"/>
  <c r="M44" i="12"/>
  <c r="P10" i="12"/>
  <c r="O10" i="12" s="1"/>
  <c r="E19" i="13" s="1"/>
  <c r="M62" i="12"/>
  <c r="M51" i="12"/>
  <c r="M57" i="12"/>
  <c r="P14" i="11"/>
  <c r="O14" i="11"/>
  <c r="M54" i="11"/>
  <c r="M43" i="11"/>
  <c r="M44" i="11"/>
  <c r="P10" i="11"/>
  <c r="O10" i="11"/>
  <c r="M63" i="11"/>
  <c r="M51" i="11"/>
  <c r="M57" i="11"/>
  <c r="P14" i="10"/>
  <c r="M54" i="10"/>
  <c r="M44" i="10"/>
  <c r="O14" i="10"/>
  <c r="H17" i="13" s="1"/>
  <c r="M43" i="10"/>
  <c r="P10" i="10"/>
  <c r="F17" i="13" s="1"/>
  <c r="O10" i="10"/>
  <c r="E17" i="13" s="1"/>
  <c r="M63" i="10"/>
  <c r="M51" i="10"/>
  <c r="M57" i="10"/>
  <c r="P14" i="9"/>
  <c r="M54" i="9"/>
  <c r="M44" i="9"/>
  <c r="O14" i="9" s="1"/>
  <c r="M43" i="9"/>
  <c r="P10" i="9"/>
  <c r="O10" i="9" s="1"/>
  <c r="M63" i="9"/>
  <c r="M51" i="9"/>
  <c r="M57" i="9"/>
  <c r="P14" i="8"/>
  <c r="O14" i="8" s="1"/>
  <c r="H15" i="13" s="1"/>
  <c r="M55" i="8"/>
  <c r="M53" i="8"/>
  <c r="M43" i="8"/>
  <c r="M44" i="8"/>
  <c r="P10" i="8"/>
  <c r="O10" i="8" s="1"/>
  <c r="E15" i="13" s="1"/>
  <c r="M40" i="8"/>
  <c r="M51" i="8"/>
  <c r="M57" i="8"/>
  <c r="P14" i="7"/>
  <c r="M55" i="7"/>
  <c r="M44" i="7"/>
  <c r="M43" i="7"/>
  <c r="P10" i="7"/>
  <c r="M63" i="7"/>
  <c r="M51" i="7"/>
  <c r="M57" i="7"/>
  <c r="M54" i="6"/>
  <c r="M44" i="6"/>
  <c r="M40" i="6"/>
  <c r="M57" i="6"/>
  <c r="M59" i="6"/>
  <c r="O10" i="6" s="1"/>
  <c r="E13" i="13" s="1"/>
  <c r="P14" i="4"/>
  <c r="I11" i="13" s="1"/>
  <c r="M55" i="4"/>
  <c r="M44" i="4"/>
  <c r="M43" i="4"/>
  <c r="P10" i="4"/>
  <c r="F11" i="13" s="1"/>
  <c r="M58" i="4"/>
  <c r="M40" i="4"/>
  <c r="M57" i="4"/>
  <c r="M63" i="6"/>
  <c r="M62" i="6"/>
  <c r="M61" i="6"/>
  <c r="M60" i="6"/>
  <c r="M58" i="6"/>
  <c r="M56" i="6"/>
  <c r="M55" i="6"/>
  <c r="M53" i="6"/>
  <c r="M52" i="6"/>
  <c r="M50" i="6"/>
  <c r="M49" i="6"/>
  <c r="M48" i="6"/>
  <c r="M47" i="6"/>
  <c r="M46" i="6"/>
  <c r="M45" i="6"/>
  <c r="M42" i="6"/>
  <c r="M41" i="6"/>
  <c r="M62" i="7"/>
  <c r="M61" i="7"/>
  <c r="M60" i="7"/>
  <c r="M59" i="7"/>
  <c r="M58" i="7"/>
  <c r="M56" i="7"/>
  <c r="M54" i="7"/>
  <c r="M53" i="7"/>
  <c r="M52" i="7"/>
  <c r="M50" i="7"/>
  <c r="M49" i="7"/>
  <c r="M48" i="7"/>
  <c r="M47" i="7"/>
  <c r="M46" i="7"/>
  <c r="M45" i="7"/>
  <c r="M42" i="7"/>
  <c r="M41" i="7"/>
  <c r="M40" i="7"/>
  <c r="M63" i="8"/>
  <c r="M62" i="8"/>
  <c r="M61" i="8"/>
  <c r="M60" i="8"/>
  <c r="M59" i="8"/>
  <c r="M58" i="8"/>
  <c r="M56" i="8"/>
  <c r="M54" i="8"/>
  <c r="M52" i="8"/>
  <c r="M50" i="8"/>
  <c r="M49" i="8"/>
  <c r="M48" i="8"/>
  <c r="M47" i="8"/>
  <c r="M46" i="8"/>
  <c r="M45" i="8"/>
  <c r="M42" i="8"/>
  <c r="M41" i="8"/>
  <c r="M62" i="9"/>
  <c r="M61" i="9"/>
  <c r="M60" i="9"/>
  <c r="M59" i="9"/>
  <c r="M58" i="9"/>
  <c r="M56" i="9"/>
  <c r="M55" i="9"/>
  <c r="M53" i="9"/>
  <c r="M52" i="9"/>
  <c r="M50" i="9"/>
  <c r="M49" i="9"/>
  <c r="M48" i="9"/>
  <c r="M47" i="9"/>
  <c r="M46" i="9"/>
  <c r="M45" i="9"/>
  <c r="M42" i="9"/>
  <c r="M41" i="9"/>
  <c r="M40" i="9"/>
  <c r="M62" i="10"/>
  <c r="M61" i="10"/>
  <c r="M60" i="10"/>
  <c r="M59" i="10"/>
  <c r="M58" i="10"/>
  <c r="M56" i="10"/>
  <c r="M55" i="10"/>
  <c r="M53" i="10"/>
  <c r="M52" i="10"/>
  <c r="M50" i="10"/>
  <c r="M49" i="10"/>
  <c r="M48" i="10"/>
  <c r="M47" i="10"/>
  <c r="M46" i="10"/>
  <c r="M45" i="10"/>
  <c r="M42" i="10"/>
  <c r="M41" i="10"/>
  <c r="M40" i="10"/>
  <c r="M62" i="11"/>
  <c r="M61" i="11"/>
  <c r="M60" i="11"/>
  <c r="M59" i="11"/>
  <c r="M58" i="11"/>
  <c r="M56" i="11"/>
  <c r="M55" i="11"/>
  <c r="M53" i="11"/>
  <c r="M52" i="11"/>
  <c r="M50" i="11"/>
  <c r="M49" i="11"/>
  <c r="M48" i="11"/>
  <c r="M47" i="11"/>
  <c r="M46" i="11"/>
  <c r="M45" i="11"/>
  <c r="M42" i="11"/>
  <c r="M41" i="11"/>
  <c r="M40" i="11"/>
  <c r="M63" i="12"/>
  <c r="M61" i="12"/>
  <c r="M60" i="12"/>
  <c r="M59" i="12"/>
  <c r="M58" i="12"/>
  <c r="M56" i="12"/>
  <c r="M55" i="12"/>
  <c r="M53" i="12"/>
  <c r="M52" i="12"/>
  <c r="M50" i="12"/>
  <c r="M49" i="12"/>
  <c r="M48" i="12"/>
  <c r="M47" i="12"/>
  <c r="M46" i="12"/>
  <c r="M45" i="12"/>
  <c r="M42" i="12"/>
  <c r="M41" i="12"/>
  <c r="M40" i="12"/>
  <c r="M63" i="1"/>
  <c r="M61" i="1"/>
  <c r="M60" i="1"/>
  <c r="M58" i="1"/>
  <c r="M56" i="1"/>
  <c r="M55" i="1"/>
  <c r="M53" i="1"/>
  <c r="M52" i="1"/>
  <c r="M51" i="1"/>
  <c r="M50" i="1"/>
  <c r="M49" i="1"/>
  <c r="M48" i="1"/>
  <c r="M47" i="1"/>
  <c r="M46" i="1"/>
  <c r="M45" i="1"/>
  <c r="M44" i="1"/>
  <c r="M42" i="1"/>
  <c r="M41" i="1"/>
  <c r="M40" i="1"/>
  <c r="M63" i="2"/>
  <c r="M61" i="2"/>
  <c r="M60" i="2"/>
  <c r="M59" i="2"/>
  <c r="M56" i="2"/>
  <c r="M55" i="2"/>
  <c r="M54" i="2"/>
  <c r="M52" i="2"/>
  <c r="M51" i="2"/>
  <c r="M50" i="2"/>
  <c r="M49" i="2"/>
  <c r="M48" i="2"/>
  <c r="M47" i="2"/>
  <c r="M46" i="2"/>
  <c r="M45" i="2"/>
  <c r="M44" i="2"/>
  <c r="M42" i="2"/>
  <c r="M41" i="2"/>
  <c r="M40" i="2"/>
  <c r="M41" i="4"/>
  <c r="M42" i="4"/>
  <c r="M45" i="4"/>
  <c r="M46" i="4"/>
  <c r="M47" i="4"/>
  <c r="M48" i="4"/>
  <c r="M49" i="4"/>
  <c r="M50" i="4"/>
  <c r="M51" i="4"/>
  <c r="M52" i="4"/>
  <c r="M53" i="4"/>
  <c r="M54" i="4"/>
  <c r="M56" i="4"/>
  <c r="M59" i="4"/>
  <c r="M60" i="4"/>
  <c r="M61" i="4"/>
  <c r="M62" i="4"/>
  <c r="M63" i="4"/>
  <c r="I17" i="13"/>
  <c r="I15" i="13"/>
  <c r="I16" i="13"/>
  <c r="B12" i="13"/>
  <c r="I12" i="13"/>
  <c r="B19" i="13"/>
  <c r="F15" i="13"/>
  <c r="I13" i="13"/>
  <c r="F19" i="13"/>
  <c r="F13" i="13"/>
  <c r="B17" i="13"/>
  <c r="B16" i="13"/>
  <c r="F16" i="13"/>
  <c r="F18" i="13"/>
  <c r="I19" i="13"/>
  <c r="I20" i="13"/>
  <c r="B22" i="13" l="1"/>
  <c r="H22" i="13"/>
  <c r="O10" i="14"/>
  <c r="E22" i="13" s="1"/>
  <c r="I22" i="13"/>
  <c r="O14" i="2"/>
  <c r="H21" i="13" s="1"/>
  <c r="F21" i="13"/>
  <c r="I21" i="13"/>
  <c r="B21" i="13"/>
  <c r="B20" i="13"/>
  <c r="E20" i="13"/>
  <c r="F20" i="13"/>
  <c r="H18" i="13"/>
  <c r="E18" i="13"/>
  <c r="B18" i="13"/>
  <c r="E16" i="13"/>
  <c r="O14" i="7"/>
  <c r="H14" i="13" s="1"/>
  <c r="O10" i="7"/>
  <c r="E14" i="13" s="1"/>
  <c r="B14" i="13"/>
  <c r="F14" i="13"/>
  <c r="H12" i="13"/>
  <c r="F12" i="13"/>
  <c r="O10" i="4"/>
  <c r="E11" i="13" s="1"/>
  <c r="O14" i="4"/>
  <c r="H11" i="13" s="1"/>
</calcChain>
</file>

<file path=xl/sharedStrings.xml><?xml version="1.0" encoding="utf-8"?>
<sst xmlns="http://schemas.openxmlformats.org/spreadsheetml/2006/main" count="217" uniqueCount="23">
  <si>
    <t>Datum</t>
  </si>
  <si>
    <t>Zeit</t>
  </si>
  <si>
    <t>Lauf-
kraftwerke</t>
  </si>
  <si>
    <t>Speicher-
kraftwerke</t>
  </si>
  <si>
    <t>Kalorische
Kraftwerke</t>
  </si>
  <si>
    <t>Sonstige
Erzeugung</t>
  </si>
  <si>
    <t>Physikalische
Importe</t>
  </si>
  <si>
    <t>Inlandstromverbrauch
ohne Verbrauch für Pumpspeicherung</t>
  </si>
  <si>
    <t>Verbrauch für
Pumpspeicherung</t>
  </si>
  <si>
    <t>Physikalische
Exporte</t>
  </si>
  <si>
    <t>Maximum</t>
  </si>
  <si>
    <t xml:space="preserve">MW </t>
  </si>
  <si>
    <t>Höchstlast am 3. Mittwoch</t>
  </si>
  <si>
    <t>Niedrigstlast am Berichtstag</t>
  </si>
  <si>
    <t>Höchstlast am Berichtstag</t>
  </si>
  <si>
    <t>MW</t>
  </si>
  <si>
    <t>minimum</t>
  </si>
  <si>
    <t>Inlandstromverbrauch ohne Verbrauch für Pumpspeicherung</t>
  </si>
  <si>
    <t>GESAMTE STROMVERSORGUNG ÖSTERREICHS</t>
  </si>
  <si>
    <t>(stündliche Leistungsmittelwerte)</t>
  </si>
  <si>
    <t>[ stündliche Leistungsmittelwerte in MW ]</t>
  </si>
  <si>
    <t>Quelle: Energie-Control Austria</t>
  </si>
  <si>
    <t>Clearing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</si>
</sst>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D_M_-;\-* #,##0.00\ _D_M_-;_-* &quot;-&quot;??\ _D_M_-;_-@_-"/>
    <numFmt numFmtId="165" formatCode="_-* #,##0.00\ [$€-1]_-;\-* #,##0.00\ [$€-1]_-;_-* &quot;-&quot;??\ [$€-1]_-"/>
    <numFmt numFmtId="166" formatCode="#,##0.0\ "/>
    <numFmt numFmtId="167" formatCode="[$-F800]dddd\,\ mmmm\ dd\,\ yyyy"/>
    <numFmt numFmtId="168" formatCode="#,##0.0"/>
  </numFmts>
  <fonts count="45" x14ac:knownFonts="1">
    <font>
      <sz val="10"/>
      <name val="Arial"/>
    </font>
    <font>
      <sz val="10"/>
      <name val="Arial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Verdana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41"/>
      <name val="Arial Narrow"/>
      <family val="2"/>
    </font>
    <font>
      <sz val="8"/>
      <color indexed="41"/>
      <name val="Arial"/>
      <family val="2"/>
    </font>
    <font>
      <sz val="8"/>
      <name val="Arial Narrow"/>
      <family val="2"/>
    </font>
    <font>
      <b/>
      <sz val="14"/>
      <color indexed="57"/>
      <name val="Arial"/>
      <family val="2"/>
    </font>
    <font>
      <sz val="10"/>
      <color indexed="11"/>
      <name val="Arial"/>
      <family val="2"/>
    </font>
    <font>
      <b/>
      <sz val="11"/>
      <color indexed="11"/>
      <name val="Arial"/>
      <family val="2"/>
    </font>
    <font>
      <b/>
      <sz val="14"/>
      <color indexed="11"/>
      <name val="Arial"/>
      <family val="2"/>
    </font>
    <font>
      <b/>
      <sz val="14"/>
      <color indexed="41"/>
      <name val="Arial"/>
      <family val="2"/>
    </font>
    <font>
      <i/>
      <sz val="10"/>
      <color indexed="11"/>
      <name val="Arial"/>
      <family val="2"/>
    </font>
    <font>
      <i/>
      <sz val="10"/>
      <color indexed="63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8"/>
      <color indexed="11"/>
      <name val="Arial"/>
      <family val="2"/>
    </font>
    <font>
      <sz val="10"/>
      <color indexed="11"/>
      <name val="Arial"/>
      <family val="2"/>
    </font>
    <font>
      <sz val="10"/>
      <color indexed="41"/>
      <name val="Arial"/>
      <family val="2"/>
    </font>
    <font>
      <b/>
      <i/>
      <sz val="8"/>
      <color indexed="17"/>
      <name val="Arial"/>
      <family val="2"/>
    </font>
    <font>
      <b/>
      <sz val="12"/>
      <color indexed="11"/>
      <name val="Arial"/>
      <family val="2"/>
    </font>
    <font>
      <b/>
      <sz val="11"/>
      <color indexed="41"/>
      <name val="Arial"/>
      <family val="2"/>
    </font>
    <font>
      <sz val="11"/>
      <color indexed="4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16"/>
        <bgColor indexed="0"/>
      </patternFill>
    </fill>
    <fill>
      <patternFill patternType="solid">
        <fgColor indexed="19"/>
        <bgColor indexed="0"/>
      </patternFill>
    </fill>
    <fill>
      <patternFill patternType="solid">
        <fgColor indexed="45"/>
        <bgColor indexed="0"/>
      </patternFill>
    </fill>
    <fill>
      <patternFill patternType="solid">
        <fgColor indexed="43"/>
        <bgColor indexed="0"/>
      </patternFill>
    </fill>
    <fill>
      <patternFill patternType="solid">
        <fgColor indexed="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16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/>
      <right/>
      <top/>
      <bottom style="thin">
        <color indexed="8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</borders>
  <cellStyleXfs count="35">
    <xf numFmtId="0" fontId="0" fillId="0" borderId="0"/>
    <xf numFmtId="0" fontId="1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0" fontId="43" fillId="0" borderId="0" applyFont="0" applyFill="0" applyBorder="0" applyAlignment="0" applyProtection="0">
      <alignment horizontal="left"/>
    </xf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1" applyNumberFormat="0" applyAlignment="0" applyProtection="0"/>
    <xf numFmtId="0" fontId="4" fillId="11" borderId="2" applyNumberFormat="0" applyAlignment="0" applyProtection="0"/>
    <xf numFmtId="0" fontId="5" fillId="4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0" fontId="9" fillId="3" borderId="0" applyNumberFormat="0" applyBorder="0" applyAlignment="0" applyProtection="0"/>
    <xf numFmtId="164" fontId="1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10" fillId="12" borderId="0" applyNumberFormat="0" applyBorder="0" applyAlignment="0" applyProtection="0"/>
    <xf numFmtId="0" fontId="1" fillId="13" borderId="4" applyNumberFormat="0" applyFont="0" applyAlignment="0" applyProtection="0"/>
    <xf numFmtId="9" fontId="43" fillId="0" borderId="0" applyFont="0" applyFill="0" applyBorder="0" applyAlignment="0" applyProtection="0"/>
    <xf numFmtId="0" fontId="11" fillId="2" borderId="0" applyNumberFormat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14" borderId="9" applyNumberFormat="0" applyAlignment="0" applyProtection="0"/>
  </cellStyleXfs>
  <cellXfs count="54">
    <xf numFmtId="0" fontId="0" fillId="0" borderId="0" xfId="0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3" fontId="20" fillId="0" borderId="0" xfId="0" applyNumberFormat="1" applyFont="1"/>
    <xf numFmtId="0" fontId="24" fillId="15" borderId="10" xfId="26" applyFont="1" applyFill="1" applyBorder="1" applyAlignment="1">
      <alignment horizontal="center" vertical="center"/>
    </xf>
    <xf numFmtId="0" fontId="24" fillId="15" borderId="10" xfId="26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4" fillId="16" borderId="10" xfId="26" applyFont="1" applyFill="1" applyBorder="1" applyAlignment="1">
      <alignment horizontal="center" vertical="center" wrapText="1"/>
    </xf>
    <xf numFmtId="14" fontId="26" fillId="17" borderId="10" xfId="26" applyNumberFormat="1" applyFont="1" applyFill="1" applyBorder="1" applyAlignment="1">
      <alignment vertical="center" wrapText="1"/>
    </xf>
    <xf numFmtId="20" fontId="26" fillId="17" borderId="10" xfId="26" applyNumberFormat="1" applyFont="1" applyFill="1" applyBorder="1" applyAlignment="1">
      <alignment horizontal="center" vertical="center" wrapText="1"/>
    </xf>
    <xf numFmtId="3" fontId="26" fillId="17" borderId="10" xfId="26" applyNumberFormat="1" applyFont="1" applyFill="1" applyBorder="1" applyAlignment="1">
      <alignment horizontal="right" vertical="center" wrapText="1"/>
    </xf>
    <xf numFmtId="3" fontId="26" fillId="18" borderId="10" xfId="26" applyNumberFormat="1" applyFont="1" applyFill="1" applyBorder="1" applyAlignment="1">
      <alignment horizontal="right" vertical="center" wrapText="1"/>
    </xf>
    <xf numFmtId="20" fontId="0" fillId="0" borderId="0" xfId="0" applyNumberFormat="1"/>
    <xf numFmtId="167" fontId="23" fillId="0" borderId="0" xfId="0" applyNumberFormat="1" applyFont="1" applyAlignment="1">
      <alignment horizontal="center"/>
    </xf>
    <xf numFmtId="167" fontId="27" fillId="0" borderId="0" xfId="0" applyNumberFormat="1" applyFont="1" applyAlignment="1">
      <alignment horizontal="centerContinuous"/>
    </xf>
    <xf numFmtId="0" fontId="28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1" xfId="0" applyFont="1" applyBorder="1" applyAlignment="1">
      <alignment horizontal="right" vertical="center"/>
    </xf>
    <xf numFmtId="166" fontId="28" fillId="0" borderId="0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7" fillId="0" borderId="0" xfId="0" applyFont="1"/>
    <xf numFmtId="20" fontId="38" fillId="0" borderId="0" xfId="0" applyNumberFormat="1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9" fillId="0" borderId="0" xfId="0" applyFont="1" applyBorder="1"/>
    <xf numFmtId="20" fontId="26" fillId="18" borderId="10" xfId="26" applyNumberFormat="1" applyFont="1" applyFill="1" applyBorder="1" applyAlignment="1">
      <alignment horizontal="center" vertical="center" wrapText="1"/>
    </xf>
    <xf numFmtId="0" fontId="24" fillId="16" borderId="10" xfId="26" applyFont="1" applyFill="1" applyBorder="1" applyAlignment="1">
      <alignment horizontal="center" vertical="center"/>
    </xf>
    <xf numFmtId="14" fontId="28" fillId="0" borderId="0" xfId="0" applyNumberFormat="1" applyFont="1" applyFill="1" applyAlignment="1">
      <alignment horizontal="left" vertical="center"/>
    </xf>
    <xf numFmtId="20" fontId="28" fillId="0" borderId="0" xfId="0" applyNumberFormat="1" applyFont="1" applyFill="1" applyAlignment="1">
      <alignment horizontal="left" vertical="center"/>
    </xf>
    <xf numFmtId="0" fontId="40" fillId="0" borderId="0" xfId="0" applyFont="1" applyAlignment="1">
      <alignment horizontal="right" vertical="center"/>
    </xf>
    <xf numFmtId="14" fontId="28" fillId="0" borderId="11" xfId="0" applyNumberFormat="1" applyFont="1" applyFill="1" applyBorder="1" applyAlignment="1">
      <alignment horizontal="left" vertical="center"/>
    </xf>
    <xf numFmtId="0" fontId="0" fillId="0" borderId="11" xfId="0" applyBorder="1"/>
    <xf numFmtId="20" fontId="28" fillId="0" borderId="11" xfId="0" applyNumberFormat="1" applyFont="1" applyFill="1" applyBorder="1" applyAlignment="1">
      <alignment horizontal="left" vertical="center"/>
    </xf>
    <xf numFmtId="166" fontId="28" fillId="0" borderId="11" xfId="0" applyNumberFormat="1" applyFont="1" applyFill="1" applyBorder="1" applyAlignment="1">
      <alignment horizontal="right" vertical="center"/>
    </xf>
    <xf numFmtId="168" fontId="26" fillId="18" borderId="10" xfId="26" applyNumberFormat="1" applyFont="1" applyFill="1" applyBorder="1" applyAlignment="1">
      <alignment horizontal="center" vertical="center" wrapText="1"/>
    </xf>
    <xf numFmtId="164" fontId="44" fillId="0" borderId="0" xfId="20" applyFont="1"/>
    <xf numFmtId="0" fontId="33" fillId="0" borderId="0" xfId="0" applyFont="1" applyFill="1" applyAlignment="1">
      <alignment horizontal="center" vertical="center"/>
    </xf>
    <xf numFmtId="0" fontId="41" fillId="19" borderId="0" xfId="0" applyFont="1" applyFill="1" applyBorder="1" applyAlignment="1">
      <alignment horizontal="center" vertical="center"/>
    </xf>
    <xf numFmtId="0" fontId="42" fillId="20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21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</cellXfs>
  <cellStyles count="35">
    <cellStyle name="A4 Auto Format" xfId="1"/>
    <cellStyle name="A4 Auto Format 2" xfId="2"/>
    <cellStyle name="A4 No Format" xfId="3"/>
    <cellStyle name="A4 No Format 2" xfId="4"/>
    <cellStyle name="A4 Normal" xfId="5"/>
    <cellStyle name="A4 Normal 2" xfId="6"/>
    <cellStyle name="Akzent1" xfId="7" builtinId="29" customBuiltin="1"/>
    <cellStyle name="Akzent2" xfId="8" builtinId="33" customBuiltin="1"/>
    <cellStyle name="Akzent3" xfId="9" builtinId="37" customBuiltin="1"/>
    <cellStyle name="Akzent4" xfId="10" builtinId="41" customBuiltin="1"/>
    <cellStyle name="Akzent5" xfId="11" builtinId="45" customBuiltin="1"/>
    <cellStyle name="Akzent6" xfId="12" builtinId="49" customBuiltin="1"/>
    <cellStyle name="Ausgabe" xfId="13" builtinId="21" customBuiltin="1"/>
    <cellStyle name="Berechnung" xfId="14" builtinId="22" customBuiltin="1"/>
    <cellStyle name="Eingabe" xfId="15" builtinId="20" customBuiltin="1"/>
    <cellStyle name="Ergebnis" xfId="16" builtinId="25" customBuiltin="1"/>
    <cellStyle name="Erklärender Text" xfId="17" builtinId="53" customBuiltin="1"/>
    <cellStyle name="Euro" xfId="18"/>
    <cellStyle name="Gut" xfId="19" builtinId="26" customBuiltin="1"/>
    <cellStyle name="Komma" xfId="20" builtinId="3"/>
    <cellStyle name="Komma 2" xfId="21"/>
    <cellStyle name="Neutral" xfId="22" builtinId="28" customBuiltin="1"/>
    <cellStyle name="Notiz" xfId="23" builtinId="10" customBuiltin="1"/>
    <cellStyle name="Prozent 2" xfId="24"/>
    <cellStyle name="Schlecht" xfId="25" builtinId="27" customBuiltin="1"/>
    <cellStyle name="Standard" xfId="0" builtinId="0"/>
    <cellStyle name="Standard_Tabelle1" xfId="26"/>
    <cellStyle name="Überschrift" xfId="27" builtinId="15" customBuiltin="1"/>
    <cellStyle name="Überschrift 1" xfId="28" builtinId="16" customBuiltin="1"/>
    <cellStyle name="Überschrift 2" xfId="29" builtinId="17" customBuiltin="1"/>
    <cellStyle name="Überschrift 3" xfId="30" builtinId="18" customBuiltin="1"/>
    <cellStyle name="Überschrift 4" xfId="31" builtinId="19" customBuiltin="1"/>
    <cellStyle name="Verknüpfte Zelle" xfId="32" builtinId="24" customBuiltin="1"/>
    <cellStyle name="Warnender Text" xfId="33" builtinId="11" customBuiltin="1"/>
    <cellStyle name="Zelle überprüfen" xfId="34" builtinId="23" customBuiltin="1"/>
  </cellStyles>
  <dxfs count="38"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ont>
        <condense val="0"/>
        <extend val="0"/>
        <color indexed="39"/>
      </font>
      <fill>
        <patternFill>
          <bgColor indexed="59"/>
        </patternFill>
      </fill>
    </dxf>
    <dxf>
      <font>
        <b/>
        <i val="0"/>
        <condense val="0"/>
        <extend val="0"/>
        <color indexed="39"/>
      </font>
      <fill>
        <patternFill>
          <bgColor indexed="8"/>
        </patternFill>
      </fill>
    </dxf>
    <dxf>
      <font>
        <condense val="0"/>
        <extend val="0"/>
        <color indexed="39"/>
      </font>
      <fill>
        <patternFill>
          <bgColor indexed="59"/>
        </patternFill>
      </fill>
    </dxf>
    <dxf>
      <font>
        <b/>
        <i val="0"/>
        <condense val="0"/>
        <extend val="0"/>
        <color indexed="39"/>
      </font>
      <fill>
        <patternFill>
          <bgColor indexed="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A4E76"/>
      <rgbColor rgb="00963264"/>
      <rgbColor rgb="007B99DB"/>
      <rgbColor rgb="00515151"/>
      <rgbColor rgb="000000FF"/>
      <rgbColor rgb="00A7C5AB"/>
      <rgbColor rgb="0099B0E3"/>
      <rgbColor rgb="00E6E6E6"/>
      <rgbColor rgb="0037679B"/>
      <rgbColor rgb="00797979"/>
      <rgbColor rgb="00FF0000"/>
      <rgbColor rgb="006B856F"/>
      <rgbColor rgb="0099FFCC"/>
      <rgbColor rgb="00B4B4B4"/>
      <rgbColor rgb="00009999"/>
      <rgbColor rgb="00003296"/>
      <rgbColor rgb="00BCC1F2"/>
      <rgbColor rgb="007B99DB"/>
      <rgbColor rgb="0037679B"/>
      <rgbColor rgb="0099B0E3"/>
      <rgbColor rgb="002A4E76"/>
      <rgbColor rgb="00C0C0C0"/>
      <rgbColor rgb="00777777"/>
      <rgbColor rgb="00292929"/>
      <rgbColor rgb="00DDDDDD"/>
      <rgbColor rgb="00969696"/>
      <rgbColor rgb="005F5F5F"/>
      <rgbColor rgb="00000000"/>
      <rgbColor rgb="00FFFFFF"/>
      <rgbColor rgb="00FFFFFF"/>
      <rgbColor rgb="00FFFFFF"/>
      <rgbColor rgb="00FFFFFF"/>
      <rgbColor rgb="0000FFFF"/>
      <rgbColor rgb="00FFFFFF"/>
      <rgbColor rgb="00000000"/>
      <rgbColor rgb="00C5D9C8"/>
      <rgbColor rgb="00FF64FF"/>
      <rgbColor rgb="00BCC1F2"/>
      <rgbColor rgb="00FFCCFF"/>
      <rgbColor rgb="00FFFFAF"/>
      <rgbColor rgb="0000FF00"/>
      <rgbColor rgb="00C8C8C8"/>
      <rgbColor rgb="0085AD8B"/>
      <rgbColor rgb="00FFEA8F"/>
      <rgbColor rgb="00FFFF00"/>
      <rgbColor rgb="00FFBB00"/>
      <rgbColor rgb="0099CCFF"/>
      <rgbColor rgb="00008000"/>
      <rgbColor rgb="00A1A1A1"/>
      <rgbColor rgb="00646464"/>
      <rgbColor rgb="008C8C8C"/>
      <rgbColor rgb="00406044"/>
      <rgbColor rgb="00EE8E00"/>
      <rgbColor rgb="00CCFFFF"/>
      <rgbColor rgb="00FF8585"/>
      <rgbColor rgb="00CD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'01'!$D$40:$D$63</c:f>
              <c:numCache>
                <c:formatCode>#,##0</c:formatCode>
                <c:ptCount val="24"/>
                <c:pt idx="0">
                  <c:v>1755.942665</c:v>
                </c:pt>
                <c:pt idx="1">
                  <c:v>1764.2906799999998</c:v>
                </c:pt>
                <c:pt idx="2">
                  <c:v>1727.4705940000001</c:v>
                </c:pt>
                <c:pt idx="3">
                  <c:v>1725.681998</c:v>
                </c:pt>
                <c:pt idx="4">
                  <c:v>1717.997429</c:v>
                </c:pt>
                <c:pt idx="5">
                  <c:v>1726.4056290000001</c:v>
                </c:pt>
                <c:pt idx="6">
                  <c:v>1769.2455590000002</c:v>
                </c:pt>
                <c:pt idx="7">
                  <c:v>1869.954054</c:v>
                </c:pt>
                <c:pt idx="8">
                  <c:v>1889.3601350000001</c:v>
                </c:pt>
                <c:pt idx="9">
                  <c:v>1905.6694249999998</c:v>
                </c:pt>
                <c:pt idx="10">
                  <c:v>1910.6582249999999</c:v>
                </c:pt>
                <c:pt idx="11">
                  <c:v>1863.2313150000002</c:v>
                </c:pt>
                <c:pt idx="12">
                  <c:v>1846.9911389999997</c:v>
                </c:pt>
                <c:pt idx="13">
                  <c:v>1878.6121440000002</c:v>
                </c:pt>
                <c:pt idx="14">
                  <c:v>1878.3809890000002</c:v>
                </c:pt>
                <c:pt idx="15">
                  <c:v>1871.8884</c:v>
                </c:pt>
                <c:pt idx="16">
                  <c:v>1898.01575</c:v>
                </c:pt>
                <c:pt idx="17">
                  <c:v>1965.0594450000001</c:v>
                </c:pt>
                <c:pt idx="18">
                  <c:v>1935.1580300000001</c:v>
                </c:pt>
                <c:pt idx="19">
                  <c:v>2011.1510049999999</c:v>
                </c:pt>
                <c:pt idx="20">
                  <c:v>1985.9293750000002</c:v>
                </c:pt>
                <c:pt idx="21">
                  <c:v>1907.592895</c:v>
                </c:pt>
                <c:pt idx="22">
                  <c:v>1869.2704650000001</c:v>
                </c:pt>
                <c:pt idx="23">
                  <c:v>1859.6334750000001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'01'!$E$40:$E$63</c:f>
              <c:numCache>
                <c:formatCode>#,##0</c:formatCode>
                <c:ptCount val="24"/>
                <c:pt idx="0">
                  <c:v>692.11292500000002</c:v>
                </c:pt>
                <c:pt idx="1">
                  <c:v>380.63634000000002</c:v>
                </c:pt>
                <c:pt idx="2">
                  <c:v>205.20633800000002</c:v>
                </c:pt>
                <c:pt idx="3">
                  <c:v>159.51485399999999</c:v>
                </c:pt>
                <c:pt idx="4">
                  <c:v>145.65581999999995</c:v>
                </c:pt>
                <c:pt idx="5">
                  <c:v>133.31859800000001</c:v>
                </c:pt>
                <c:pt idx="6">
                  <c:v>332.24338199999988</c:v>
                </c:pt>
                <c:pt idx="7">
                  <c:v>1680.9779815500001</c:v>
                </c:pt>
                <c:pt idx="8">
                  <c:v>2141.9457012499997</c:v>
                </c:pt>
                <c:pt idx="9">
                  <c:v>1841.97961175</c:v>
                </c:pt>
                <c:pt idx="10">
                  <c:v>1785.228175</c:v>
                </c:pt>
                <c:pt idx="11">
                  <c:v>1533.4251442</c:v>
                </c:pt>
                <c:pt idx="12">
                  <c:v>1383.1705630000001</c:v>
                </c:pt>
                <c:pt idx="13">
                  <c:v>1292.4016270000002</c:v>
                </c:pt>
                <c:pt idx="14">
                  <c:v>1659.5259080000001</c:v>
                </c:pt>
                <c:pt idx="15">
                  <c:v>1751.9554389999998</c:v>
                </c:pt>
                <c:pt idx="16">
                  <c:v>1466.0213725000001</c:v>
                </c:pt>
                <c:pt idx="17">
                  <c:v>2010.3268240499999</c:v>
                </c:pt>
                <c:pt idx="18">
                  <c:v>2441.8398075</c:v>
                </c:pt>
                <c:pt idx="19">
                  <c:v>2310.3848900000003</c:v>
                </c:pt>
                <c:pt idx="20">
                  <c:v>1502.8101419999998</c:v>
                </c:pt>
                <c:pt idx="21">
                  <c:v>716.85773380000001</c:v>
                </c:pt>
                <c:pt idx="22">
                  <c:v>540.78705174999993</c:v>
                </c:pt>
                <c:pt idx="23">
                  <c:v>380.47174279999996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'01'!$F$40:$F$63</c:f>
              <c:numCache>
                <c:formatCode>#,##0</c:formatCode>
                <c:ptCount val="24"/>
                <c:pt idx="0">
                  <c:v>2098.4268010000001</c:v>
                </c:pt>
                <c:pt idx="1">
                  <c:v>2056.4092730000002</c:v>
                </c:pt>
                <c:pt idx="2">
                  <c:v>2061.6645010000002</c:v>
                </c:pt>
                <c:pt idx="3">
                  <c:v>2002.1276010000001</c:v>
                </c:pt>
                <c:pt idx="4">
                  <c:v>2039.97064</c:v>
                </c:pt>
                <c:pt idx="5">
                  <c:v>1999.200096</c:v>
                </c:pt>
                <c:pt idx="6">
                  <c:v>2259.0071180000004</c:v>
                </c:pt>
                <c:pt idx="7">
                  <c:v>2806.8681730000003</c:v>
                </c:pt>
                <c:pt idx="8">
                  <c:v>3031.4731360000001</c:v>
                </c:pt>
                <c:pt idx="9">
                  <c:v>3150.1141180000004</c:v>
                </c:pt>
                <c:pt idx="10">
                  <c:v>3178.8165250000002</c:v>
                </c:pt>
                <c:pt idx="11">
                  <c:v>3150.8479579999998</c:v>
                </c:pt>
                <c:pt idx="12">
                  <c:v>3113.1684520000003</c:v>
                </c:pt>
                <c:pt idx="13">
                  <c:v>3167.0728250000002</c:v>
                </c:pt>
                <c:pt idx="14">
                  <c:v>3132.0214780000001</c:v>
                </c:pt>
                <c:pt idx="15">
                  <c:v>3136.5910730000001</c:v>
                </c:pt>
                <c:pt idx="16">
                  <c:v>3137.0469189999999</c:v>
                </c:pt>
                <c:pt idx="17">
                  <c:v>3140.2216190000004</c:v>
                </c:pt>
                <c:pt idx="18">
                  <c:v>3206.4216190000002</c:v>
                </c:pt>
                <c:pt idx="19">
                  <c:v>3208.6886420000001</c:v>
                </c:pt>
                <c:pt idx="20">
                  <c:v>3243.7906579999999</c:v>
                </c:pt>
                <c:pt idx="21">
                  <c:v>2935.7973870000001</c:v>
                </c:pt>
                <c:pt idx="22">
                  <c:v>2470.8278780000001</c:v>
                </c:pt>
                <c:pt idx="23">
                  <c:v>2288.3932730000001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'01'!$G$40:$G$63</c:f>
              <c:numCache>
                <c:formatCode>#,##0</c:formatCode>
                <c:ptCount val="24"/>
                <c:pt idx="0">
                  <c:v>1095.1834386409964</c:v>
                </c:pt>
                <c:pt idx="1">
                  <c:v>1212.557751600996</c:v>
                </c:pt>
                <c:pt idx="2">
                  <c:v>1354.9167620410003</c:v>
                </c:pt>
                <c:pt idx="3">
                  <c:v>1615.9887260009921</c:v>
                </c:pt>
                <c:pt idx="4">
                  <c:v>1709.0669509209918</c:v>
                </c:pt>
                <c:pt idx="5">
                  <c:v>1810.7143450009917</c:v>
                </c:pt>
                <c:pt idx="6">
                  <c:v>1702.9172962409887</c:v>
                </c:pt>
                <c:pt idx="7">
                  <c:v>1767.9063283920041</c:v>
                </c:pt>
                <c:pt idx="8">
                  <c:v>1848.5653730120002</c:v>
                </c:pt>
                <c:pt idx="9">
                  <c:v>1902.4296388319958</c:v>
                </c:pt>
                <c:pt idx="10">
                  <c:v>1812.2377985419998</c:v>
                </c:pt>
                <c:pt idx="11">
                  <c:v>1855.8738091820001</c:v>
                </c:pt>
                <c:pt idx="12">
                  <c:v>1898.6478927019962</c:v>
                </c:pt>
                <c:pt idx="13">
                  <c:v>1707.2203174219953</c:v>
                </c:pt>
                <c:pt idx="14">
                  <c:v>1741.0798102620047</c:v>
                </c:pt>
                <c:pt idx="15">
                  <c:v>1605.5132031419998</c:v>
                </c:pt>
                <c:pt idx="16">
                  <c:v>1589.9602662419957</c:v>
                </c:pt>
                <c:pt idx="17">
                  <c:v>1456.7182812920005</c:v>
                </c:pt>
                <c:pt idx="18">
                  <c:v>1581.4541856820047</c:v>
                </c:pt>
                <c:pt idx="19">
                  <c:v>1522.4324908809913</c:v>
                </c:pt>
                <c:pt idx="20">
                  <c:v>1386.9372194009957</c:v>
                </c:pt>
                <c:pt idx="21">
                  <c:v>1090.4574509209997</c:v>
                </c:pt>
                <c:pt idx="22">
                  <c:v>1034.0262906509997</c:v>
                </c:pt>
                <c:pt idx="23">
                  <c:v>1039.3699327209999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'01'!$H$40:$H$63</c:f>
              <c:numCache>
                <c:formatCode>#,##0</c:formatCode>
                <c:ptCount val="24"/>
                <c:pt idx="0">
                  <c:v>4055.9816693548391</c:v>
                </c:pt>
                <c:pt idx="1">
                  <c:v>4082.0736693548388</c:v>
                </c:pt>
                <c:pt idx="2">
                  <c:v>4397.6736693548382</c:v>
                </c:pt>
                <c:pt idx="3">
                  <c:v>4193.4576693548379</c:v>
                </c:pt>
                <c:pt idx="4">
                  <c:v>4228.2376693548385</c:v>
                </c:pt>
                <c:pt idx="5">
                  <c:v>4254.5456693548385</c:v>
                </c:pt>
                <c:pt idx="6">
                  <c:v>4399.873669354839</c:v>
                </c:pt>
                <c:pt idx="7">
                  <c:v>3333.313669354839</c:v>
                </c:pt>
                <c:pt idx="8">
                  <c:v>2841.6056693548389</c:v>
                </c:pt>
                <c:pt idx="9">
                  <c:v>3013.7136693548391</c:v>
                </c:pt>
                <c:pt idx="10">
                  <c:v>3211.7136693548391</c:v>
                </c:pt>
                <c:pt idx="11">
                  <c:v>3515.1056893548389</c:v>
                </c:pt>
                <c:pt idx="12">
                  <c:v>3649.4695493548388</c:v>
                </c:pt>
                <c:pt idx="13">
                  <c:v>3420.5610693548388</c:v>
                </c:pt>
                <c:pt idx="14">
                  <c:v>3330.3714293548387</c:v>
                </c:pt>
                <c:pt idx="15">
                  <c:v>3197.449669354839</c:v>
                </c:pt>
                <c:pt idx="16">
                  <c:v>3599.5936693548392</c:v>
                </c:pt>
                <c:pt idx="17">
                  <c:v>3490.545669354839</c:v>
                </c:pt>
                <c:pt idx="18">
                  <c:v>3248.8456693548387</c:v>
                </c:pt>
                <c:pt idx="19">
                  <c:v>3167.2056693548388</c:v>
                </c:pt>
                <c:pt idx="20">
                  <c:v>3324.0136693548388</c:v>
                </c:pt>
                <c:pt idx="21">
                  <c:v>3831.4176693548388</c:v>
                </c:pt>
                <c:pt idx="22">
                  <c:v>4521.7776693548385</c:v>
                </c:pt>
                <c:pt idx="23">
                  <c:v>4788.8696693548354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374912"/>
        <c:axId val="181565696"/>
      </c:areaChart>
      <c:catAx>
        <c:axId val="180374912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156569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81565696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0374912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321548041776"/>
          <c:w val="0.97583240161445084"/>
          <c:h val="9.019628428799342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Inlandstromverbrauch ohne Verbrauch für Pumpspeicherung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'05'!$C$40:$C$63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'05'!$J$40:$J$63</c:f>
              <c:numCache>
                <c:formatCode>#,##0</c:formatCode>
                <c:ptCount val="24"/>
                <c:pt idx="0">
                  <c:v>6726.2392555036195</c:v>
                </c:pt>
                <c:pt idx="1">
                  <c:v>6294.9105517436192</c:v>
                </c:pt>
                <c:pt idx="2">
                  <c:v>6166.0525182236197</c:v>
                </c:pt>
                <c:pt idx="3">
                  <c:v>5949.6459999436274</c:v>
                </c:pt>
                <c:pt idx="4">
                  <c:v>5972.0271915436242</c:v>
                </c:pt>
                <c:pt idx="5">
                  <c:v>6285.8591537836237</c:v>
                </c:pt>
                <c:pt idx="6">
                  <c:v>7239.6258087036204</c:v>
                </c:pt>
                <c:pt idx="7">
                  <c:v>8266.8438751606191</c:v>
                </c:pt>
                <c:pt idx="8">
                  <c:v>8698.5756545206241</c:v>
                </c:pt>
                <c:pt idx="9">
                  <c:v>8750.3566886806238</c:v>
                </c:pt>
                <c:pt idx="10">
                  <c:v>8789.7510238406248</c:v>
                </c:pt>
                <c:pt idx="11">
                  <c:v>8935.129564160623</c:v>
                </c:pt>
                <c:pt idx="12">
                  <c:v>8881.342634900624</c:v>
                </c:pt>
                <c:pt idx="13">
                  <c:v>8793.0298788996279</c:v>
                </c:pt>
                <c:pt idx="14">
                  <c:v>8680.3294754746239</c:v>
                </c:pt>
                <c:pt idx="15">
                  <c:v>8628.5191061606183</c:v>
                </c:pt>
                <c:pt idx="16">
                  <c:v>8511.404956880624</c:v>
                </c:pt>
                <c:pt idx="17">
                  <c:v>8423.9316715606201</c:v>
                </c:pt>
                <c:pt idx="18">
                  <c:v>8347.37186856062</c:v>
                </c:pt>
                <c:pt idx="19">
                  <c:v>8203.5911630636238</c:v>
                </c:pt>
                <c:pt idx="20">
                  <c:v>7981.8613185836157</c:v>
                </c:pt>
                <c:pt idx="21">
                  <c:v>7945.0924042236156</c:v>
                </c:pt>
                <c:pt idx="22">
                  <c:v>7707.7057402236187</c:v>
                </c:pt>
                <c:pt idx="23">
                  <c:v>7192.361886183623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'05'!$C$40:$C$63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'05'!$K$40:$K$63</c:f>
              <c:numCache>
                <c:formatCode>#,##0</c:formatCode>
                <c:ptCount val="24"/>
                <c:pt idx="0">
                  <c:v>140.56684159999992</c:v>
                </c:pt>
                <c:pt idx="1">
                  <c:v>478.25136600000002</c:v>
                </c:pt>
                <c:pt idx="2">
                  <c:v>718.88386679999996</c:v>
                </c:pt>
                <c:pt idx="3">
                  <c:v>1152.7708816000002</c:v>
                </c:pt>
                <c:pt idx="4">
                  <c:v>1058.6485776000002</c:v>
                </c:pt>
                <c:pt idx="5">
                  <c:v>550.73764080000001</c:v>
                </c:pt>
                <c:pt idx="6">
                  <c:v>862.49954760000014</c:v>
                </c:pt>
                <c:pt idx="7">
                  <c:v>423.31444759999999</c:v>
                </c:pt>
                <c:pt idx="8">
                  <c:v>4.1182907999999996</c:v>
                </c:pt>
                <c:pt idx="9">
                  <c:v>43.487157599999996</c:v>
                </c:pt>
                <c:pt idx="10">
                  <c:v>6.2739963999999997</c:v>
                </c:pt>
                <c:pt idx="11">
                  <c:v>3.8708483999999999</c:v>
                </c:pt>
                <c:pt idx="12">
                  <c:v>4.9423335999999995</c:v>
                </c:pt>
                <c:pt idx="13">
                  <c:v>69.265428</c:v>
                </c:pt>
                <c:pt idx="14">
                  <c:v>59.439236799999996</c:v>
                </c:pt>
                <c:pt idx="15">
                  <c:v>4.4799047999999999</c:v>
                </c:pt>
                <c:pt idx="16">
                  <c:v>42.14953399999996</c:v>
                </c:pt>
                <c:pt idx="17">
                  <c:v>443.86963880000002</c:v>
                </c:pt>
                <c:pt idx="18">
                  <c:v>114.53269399999999</c:v>
                </c:pt>
                <c:pt idx="19">
                  <c:v>3.3029219999999997</c:v>
                </c:pt>
                <c:pt idx="20">
                  <c:v>2.3207419999999996</c:v>
                </c:pt>
                <c:pt idx="21">
                  <c:v>147.60856359999994</c:v>
                </c:pt>
                <c:pt idx="22">
                  <c:v>81.377193599999998</c:v>
                </c:pt>
                <c:pt idx="23">
                  <c:v>127.91723039999995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'05'!$C$40:$C$63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'05'!$L$40:$L$63</c:f>
              <c:numCache>
                <c:formatCode>#,##0</c:formatCode>
                <c:ptCount val="24"/>
                <c:pt idx="0">
                  <c:v>2945.1495200000004</c:v>
                </c:pt>
                <c:pt idx="1">
                  <c:v>2586.2577200000001</c:v>
                </c:pt>
                <c:pt idx="2">
                  <c:v>2608.65976</c:v>
                </c:pt>
                <c:pt idx="3">
                  <c:v>2489.5767799999999</c:v>
                </c:pt>
                <c:pt idx="4">
                  <c:v>2204.8789200000001</c:v>
                </c:pt>
                <c:pt idx="5">
                  <c:v>2189.8618599999995</c:v>
                </c:pt>
                <c:pt idx="6">
                  <c:v>1844.2778400000002</c:v>
                </c:pt>
                <c:pt idx="7">
                  <c:v>2354.8683799999999</c:v>
                </c:pt>
                <c:pt idx="8">
                  <c:v>3107.6078000000002</c:v>
                </c:pt>
                <c:pt idx="9">
                  <c:v>3266.6713000000004</c:v>
                </c:pt>
                <c:pt idx="10">
                  <c:v>2836.0882999999999</c:v>
                </c:pt>
                <c:pt idx="11">
                  <c:v>3192.5907000000002</c:v>
                </c:pt>
                <c:pt idx="12">
                  <c:v>3083.7429999999999</c:v>
                </c:pt>
                <c:pt idx="13">
                  <c:v>2443.8618000000001</c:v>
                </c:pt>
                <c:pt idx="14">
                  <c:v>2968.5656000000004</c:v>
                </c:pt>
                <c:pt idx="15">
                  <c:v>2671.1870000000004</c:v>
                </c:pt>
                <c:pt idx="16">
                  <c:v>2541.8363999999997</c:v>
                </c:pt>
                <c:pt idx="17">
                  <c:v>2289.8833000000004</c:v>
                </c:pt>
                <c:pt idx="18">
                  <c:v>3026.9050000000002</c:v>
                </c:pt>
                <c:pt idx="19">
                  <c:v>3528.2297200000003</c:v>
                </c:pt>
                <c:pt idx="20">
                  <c:v>3071.5548199999998</c:v>
                </c:pt>
                <c:pt idx="21">
                  <c:v>2979.73974</c:v>
                </c:pt>
                <c:pt idx="22">
                  <c:v>3073.5102000000002</c:v>
                </c:pt>
                <c:pt idx="23">
                  <c:v>3264.4076800000003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771840"/>
        <c:axId val="265094656"/>
      </c:areaChart>
      <c:catAx>
        <c:axId val="264771840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6509465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65094656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64771840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'06'!$C$40:$C$63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'06'!$D$40:$D$63</c:f>
              <c:numCache>
                <c:formatCode>#,##0</c:formatCode>
                <c:ptCount val="24"/>
                <c:pt idx="0">
                  <c:v>2697.9546420000001</c:v>
                </c:pt>
                <c:pt idx="1">
                  <c:v>2566.1140740000001</c:v>
                </c:pt>
                <c:pt idx="2">
                  <c:v>2590.152388</c:v>
                </c:pt>
                <c:pt idx="3">
                  <c:v>2586.29594</c:v>
                </c:pt>
                <c:pt idx="4">
                  <c:v>2553.468488</c:v>
                </c:pt>
                <c:pt idx="5">
                  <c:v>2526.2780120000002</c:v>
                </c:pt>
                <c:pt idx="6">
                  <c:v>2651.5417780000002</c:v>
                </c:pt>
                <c:pt idx="7">
                  <c:v>2855.4131400000001</c:v>
                </c:pt>
                <c:pt idx="8">
                  <c:v>2831.628252</c:v>
                </c:pt>
                <c:pt idx="9">
                  <c:v>2810.1364080000003</c:v>
                </c:pt>
                <c:pt idx="10">
                  <c:v>2844.5672319999999</c:v>
                </c:pt>
                <c:pt idx="11">
                  <c:v>2735.2733640000001</c:v>
                </c:pt>
                <c:pt idx="12">
                  <c:v>2770.4186840000002</c:v>
                </c:pt>
                <c:pt idx="13">
                  <c:v>2620.1244300000003</c:v>
                </c:pt>
                <c:pt idx="14">
                  <c:v>2584.97433</c:v>
                </c:pt>
                <c:pt idx="15">
                  <c:v>2590.31104</c:v>
                </c:pt>
                <c:pt idx="16">
                  <c:v>2627.9508879999998</c:v>
                </c:pt>
                <c:pt idx="17">
                  <c:v>2668.9785959999999</c:v>
                </c:pt>
                <c:pt idx="18">
                  <c:v>2698.28332</c:v>
                </c:pt>
                <c:pt idx="19">
                  <c:v>2788.0447119999999</c:v>
                </c:pt>
                <c:pt idx="20">
                  <c:v>2778.4788940000003</c:v>
                </c:pt>
                <c:pt idx="21">
                  <c:v>2744.6945379999997</c:v>
                </c:pt>
                <c:pt idx="22">
                  <c:v>2716.6904480000003</c:v>
                </c:pt>
                <c:pt idx="23">
                  <c:v>2615.4568580000005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'06'!$C$40:$C$63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'06'!$E$40:$E$63</c:f>
              <c:numCache>
                <c:formatCode>#,##0</c:formatCode>
                <c:ptCount val="24"/>
                <c:pt idx="0">
                  <c:v>1129.6163147000002</c:v>
                </c:pt>
                <c:pt idx="1">
                  <c:v>891.69497780000006</c:v>
                </c:pt>
                <c:pt idx="2">
                  <c:v>775.05224648000001</c:v>
                </c:pt>
                <c:pt idx="3">
                  <c:v>666.06308280000007</c:v>
                </c:pt>
                <c:pt idx="4">
                  <c:v>600.88951480000003</c:v>
                </c:pt>
                <c:pt idx="5">
                  <c:v>570.75527980000004</c:v>
                </c:pt>
                <c:pt idx="6">
                  <c:v>1039.0314055800002</c:v>
                </c:pt>
                <c:pt idx="7">
                  <c:v>2815.16886148</c:v>
                </c:pt>
                <c:pt idx="8">
                  <c:v>3616.7338570700003</c:v>
                </c:pt>
                <c:pt idx="9">
                  <c:v>3162.5513620199999</c:v>
                </c:pt>
                <c:pt idx="10">
                  <c:v>2661.8266518700002</c:v>
                </c:pt>
                <c:pt idx="11">
                  <c:v>2618.8188261499999</c:v>
                </c:pt>
                <c:pt idx="12">
                  <c:v>2869.1943145000005</c:v>
                </c:pt>
                <c:pt idx="13">
                  <c:v>2103.5412540000002</c:v>
                </c:pt>
                <c:pt idx="14">
                  <c:v>1635.3664115000001</c:v>
                </c:pt>
                <c:pt idx="15">
                  <c:v>1432.8609449200001</c:v>
                </c:pt>
                <c:pt idx="16">
                  <c:v>1117.7563150999999</c:v>
                </c:pt>
                <c:pt idx="17">
                  <c:v>984.95935211999995</c:v>
                </c:pt>
                <c:pt idx="18">
                  <c:v>1826.3565357499999</c:v>
                </c:pt>
                <c:pt idx="19">
                  <c:v>2339.0111890500002</c:v>
                </c:pt>
                <c:pt idx="20">
                  <c:v>2667.74496202</c:v>
                </c:pt>
                <c:pt idx="21">
                  <c:v>2255.30368193</c:v>
                </c:pt>
                <c:pt idx="22">
                  <c:v>3303.7476490800004</c:v>
                </c:pt>
                <c:pt idx="23">
                  <c:v>2374.3399009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'06'!$C$40:$C$63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'06'!$F$40:$F$63</c:f>
              <c:numCache>
                <c:formatCode>#,##0</c:formatCode>
                <c:ptCount val="24"/>
                <c:pt idx="0">
                  <c:v>739.09629400000006</c:v>
                </c:pt>
                <c:pt idx="1">
                  <c:v>717.983971</c:v>
                </c:pt>
                <c:pt idx="2">
                  <c:v>706.803766</c:v>
                </c:pt>
                <c:pt idx="3">
                  <c:v>714.98417700000005</c:v>
                </c:pt>
                <c:pt idx="4">
                  <c:v>724.0504380000001</c:v>
                </c:pt>
                <c:pt idx="5">
                  <c:v>754.16013399999997</c:v>
                </c:pt>
                <c:pt idx="6">
                  <c:v>750.46649400000001</c:v>
                </c:pt>
                <c:pt idx="7">
                  <c:v>747.10002699999995</c:v>
                </c:pt>
                <c:pt idx="8">
                  <c:v>737.44006000000013</c:v>
                </c:pt>
                <c:pt idx="9">
                  <c:v>747.64313900000002</c:v>
                </c:pt>
                <c:pt idx="10">
                  <c:v>732.51857400000006</c:v>
                </c:pt>
                <c:pt idx="11">
                  <c:v>732.36961599999995</c:v>
                </c:pt>
                <c:pt idx="12">
                  <c:v>728.47049900000002</c:v>
                </c:pt>
                <c:pt idx="13">
                  <c:v>730.402738</c:v>
                </c:pt>
                <c:pt idx="14">
                  <c:v>733.74359300000003</c:v>
                </c:pt>
                <c:pt idx="15">
                  <c:v>745.18632600000012</c:v>
                </c:pt>
                <c:pt idx="16">
                  <c:v>736.40102200000013</c:v>
                </c:pt>
                <c:pt idx="17">
                  <c:v>723.74986800000011</c:v>
                </c:pt>
                <c:pt idx="18">
                  <c:v>708.22531200000003</c:v>
                </c:pt>
                <c:pt idx="19">
                  <c:v>704.70666200000005</c:v>
                </c:pt>
                <c:pt idx="20">
                  <c:v>717.22178399999996</c:v>
                </c:pt>
                <c:pt idx="21">
                  <c:v>695.21981200000005</c:v>
                </c:pt>
                <c:pt idx="22">
                  <c:v>685.13458800000012</c:v>
                </c:pt>
                <c:pt idx="23">
                  <c:v>739.90499900000009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'06'!$C$40:$C$63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'06'!$G$40:$G$63</c:f>
              <c:numCache>
                <c:formatCode>#,##0</c:formatCode>
                <c:ptCount val="24"/>
                <c:pt idx="0">
                  <c:v>1719.0599237689914</c:v>
                </c:pt>
                <c:pt idx="1">
                  <c:v>1766.9560893889968</c:v>
                </c:pt>
                <c:pt idx="2">
                  <c:v>1690.5227163889999</c:v>
                </c:pt>
                <c:pt idx="3">
                  <c:v>1555.6858377489959</c:v>
                </c:pt>
                <c:pt idx="4">
                  <c:v>1550.3883202689997</c:v>
                </c:pt>
                <c:pt idx="5">
                  <c:v>1588.5564131890003</c:v>
                </c:pt>
                <c:pt idx="6">
                  <c:v>1774.0735005289998</c:v>
                </c:pt>
                <c:pt idx="7">
                  <c:v>1685.7382834739963</c:v>
                </c:pt>
                <c:pt idx="8">
                  <c:v>1665.7169875639963</c:v>
                </c:pt>
                <c:pt idx="9">
                  <c:v>1905.4325314539956</c:v>
                </c:pt>
                <c:pt idx="10">
                  <c:v>2194.5456030039927</c:v>
                </c:pt>
                <c:pt idx="11">
                  <c:v>1950.9471614819934</c:v>
                </c:pt>
                <c:pt idx="12">
                  <c:v>2113.3055080639997</c:v>
                </c:pt>
                <c:pt idx="13">
                  <c:v>1746.0560183019959</c:v>
                </c:pt>
                <c:pt idx="14">
                  <c:v>1921.7291368939959</c:v>
                </c:pt>
                <c:pt idx="15">
                  <c:v>1794.8880025139958</c:v>
                </c:pt>
                <c:pt idx="16">
                  <c:v>1843.0413318140002</c:v>
                </c:pt>
                <c:pt idx="17">
                  <c:v>1754.3220595939958</c:v>
                </c:pt>
                <c:pt idx="18">
                  <c:v>1682.5318973639919</c:v>
                </c:pt>
                <c:pt idx="19">
                  <c:v>1509.7310839789923</c:v>
                </c:pt>
                <c:pt idx="20">
                  <c:v>1460.0948351289958</c:v>
                </c:pt>
                <c:pt idx="21">
                  <c:v>1529.0089231789916</c:v>
                </c:pt>
                <c:pt idx="22">
                  <c:v>1506.7234799889991</c:v>
                </c:pt>
                <c:pt idx="23">
                  <c:v>1517.8930877289961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'06'!$C$40:$C$63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'06'!$H$40:$H$63</c:f>
              <c:numCache>
                <c:formatCode>#,##0</c:formatCode>
                <c:ptCount val="24"/>
                <c:pt idx="0">
                  <c:v>2575.9941388888892</c:v>
                </c:pt>
                <c:pt idx="1">
                  <c:v>2844.4221388888886</c:v>
                </c:pt>
                <c:pt idx="2">
                  <c:v>3222.8821388888887</c:v>
                </c:pt>
                <c:pt idx="3">
                  <c:v>3192.2021388888888</c:v>
                </c:pt>
                <c:pt idx="4">
                  <c:v>3321.7901388888886</c:v>
                </c:pt>
                <c:pt idx="5">
                  <c:v>3319.7061388888892</c:v>
                </c:pt>
                <c:pt idx="6">
                  <c:v>2681.1261388888893</c:v>
                </c:pt>
                <c:pt idx="7">
                  <c:v>2006.194138888889</c:v>
                </c:pt>
                <c:pt idx="8">
                  <c:v>2061.9026388888888</c:v>
                </c:pt>
                <c:pt idx="9">
                  <c:v>2607.319878888889</c:v>
                </c:pt>
                <c:pt idx="10">
                  <c:v>3106.2396988888891</c:v>
                </c:pt>
                <c:pt idx="11">
                  <c:v>3465.4253588888891</c:v>
                </c:pt>
                <c:pt idx="12">
                  <c:v>3346.1391388888892</c:v>
                </c:pt>
                <c:pt idx="13">
                  <c:v>3994.3948788888893</c:v>
                </c:pt>
                <c:pt idx="14">
                  <c:v>4561.7023188888888</c:v>
                </c:pt>
                <c:pt idx="15">
                  <c:v>4688.1600188888888</c:v>
                </c:pt>
                <c:pt idx="16">
                  <c:v>4645.2700588888883</c:v>
                </c:pt>
                <c:pt idx="17">
                  <c:v>4381.6880788888848</c:v>
                </c:pt>
                <c:pt idx="18">
                  <c:v>3470.5301788888892</c:v>
                </c:pt>
                <c:pt idx="19">
                  <c:v>2496.7290188888887</c:v>
                </c:pt>
                <c:pt idx="20">
                  <c:v>2025.062138888889</c:v>
                </c:pt>
                <c:pt idx="21">
                  <c:v>2231.6621388888889</c:v>
                </c:pt>
                <c:pt idx="22">
                  <c:v>2047.6221388888889</c:v>
                </c:pt>
                <c:pt idx="23">
                  <c:v>2410.658138888889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44640"/>
        <c:axId val="45346176"/>
      </c:areaChart>
      <c:catAx>
        <c:axId val="45344640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45346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5346176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44640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Inlandstromverbrauch ohne Verbrauch für Pumpspeicherung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'06'!$C$40:$C$63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'06'!$J$40:$J$63</c:f>
              <c:numCache>
                <c:formatCode>#,##0</c:formatCode>
                <c:ptCount val="24"/>
                <c:pt idx="0">
                  <c:v>6730.3245197578808</c:v>
                </c:pt>
                <c:pt idx="1">
                  <c:v>6287.7295382778884</c:v>
                </c:pt>
                <c:pt idx="2">
                  <c:v>6084.4357953578847</c:v>
                </c:pt>
                <c:pt idx="3">
                  <c:v>5927.5828540378843</c:v>
                </c:pt>
                <c:pt idx="4">
                  <c:v>5882.9035119578894</c:v>
                </c:pt>
                <c:pt idx="5">
                  <c:v>6222.2803834778842</c:v>
                </c:pt>
                <c:pt idx="6">
                  <c:v>7173.8174701978887</c:v>
                </c:pt>
                <c:pt idx="7">
                  <c:v>8295.3006260428847</c:v>
                </c:pt>
                <c:pt idx="8">
                  <c:v>8708.627748722889</c:v>
                </c:pt>
                <c:pt idx="9">
                  <c:v>8793.2975085628805</c:v>
                </c:pt>
                <c:pt idx="10">
                  <c:v>8894.0498077628818</c:v>
                </c:pt>
                <c:pt idx="11">
                  <c:v>9090.560666920881</c:v>
                </c:pt>
                <c:pt idx="12">
                  <c:v>9122.0961264528887</c:v>
                </c:pt>
                <c:pt idx="13">
                  <c:v>8979.5001839908855</c:v>
                </c:pt>
                <c:pt idx="14">
                  <c:v>8842.8336970828859</c:v>
                </c:pt>
                <c:pt idx="15">
                  <c:v>8762.2717087228848</c:v>
                </c:pt>
                <c:pt idx="16">
                  <c:v>8587.1886518028896</c:v>
                </c:pt>
                <c:pt idx="17">
                  <c:v>8479.243467802884</c:v>
                </c:pt>
                <c:pt idx="18">
                  <c:v>8396.7660192028816</c:v>
                </c:pt>
                <c:pt idx="19">
                  <c:v>8155.575095517881</c:v>
                </c:pt>
                <c:pt idx="20">
                  <c:v>7816.3794912378844</c:v>
                </c:pt>
                <c:pt idx="21">
                  <c:v>7577.5203591978761</c:v>
                </c:pt>
                <c:pt idx="22">
                  <c:v>7560.2568171578896</c:v>
                </c:pt>
                <c:pt idx="23">
                  <c:v>7160.357332517885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'06'!$C$40:$C$63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'06'!$K$40:$K$63</c:f>
              <c:numCache>
                <c:formatCode>#,##0</c:formatCode>
                <c:ptCount val="24"/>
                <c:pt idx="0">
                  <c:v>306.53599359999993</c:v>
                </c:pt>
                <c:pt idx="1">
                  <c:v>1013.3574128</c:v>
                </c:pt>
                <c:pt idx="2">
                  <c:v>1515.1345604000001</c:v>
                </c:pt>
                <c:pt idx="3">
                  <c:v>1475.6987024</c:v>
                </c:pt>
                <c:pt idx="4">
                  <c:v>1532.5372280000001</c:v>
                </c:pt>
                <c:pt idx="5">
                  <c:v>1208.7472744000002</c:v>
                </c:pt>
                <c:pt idx="6">
                  <c:v>631.63834680000002</c:v>
                </c:pt>
                <c:pt idx="7">
                  <c:v>109.87830479999995</c:v>
                </c:pt>
                <c:pt idx="8">
                  <c:v>8.3634468000000002</c:v>
                </c:pt>
                <c:pt idx="9">
                  <c:v>180.63451079999996</c:v>
                </c:pt>
                <c:pt idx="10">
                  <c:v>481.59405200000003</c:v>
                </c:pt>
                <c:pt idx="11">
                  <c:v>483.70135959999999</c:v>
                </c:pt>
                <c:pt idx="12">
                  <c:v>405.13869800000003</c:v>
                </c:pt>
                <c:pt idx="13">
                  <c:v>78.462235199999952</c:v>
                </c:pt>
                <c:pt idx="14">
                  <c:v>501.19719320000002</c:v>
                </c:pt>
                <c:pt idx="15">
                  <c:v>422.96437559999998</c:v>
                </c:pt>
                <c:pt idx="16">
                  <c:v>491.78373600000003</c:v>
                </c:pt>
                <c:pt idx="17">
                  <c:v>541.68678680000005</c:v>
                </c:pt>
                <c:pt idx="18">
                  <c:v>594.15822480000008</c:v>
                </c:pt>
                <c:pt idx="19">
                  <c:v>21.147570399999999</c:v>
                </c:pt>
                <c:pt idx="20">
                  <c:v>10.0777628</c:v>
                </c:pt>
                <c:pt idx="21">
                  <c:v>169.16157479999998</c:v>
                </c:pt>
                <c:pt idx="22">
                  <c:v>52.141646799999961</c:v>
                </c:pt>
                <c:pt idx="23">
                  <c:v>71.053951999999953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'06'!$C$40:$C$63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'06'!$L$40:$L$63</c:f>
              <c:numCache>
                <c:formatCode>#,##0</c:formatCode>
                <c:ptCount val="24"/>
                <c:pt idx="0">
                  <c:v>1824.8607999999999</c:v>
                </c:pt>
                <c:pt idx="1">
                  <c:v>1486.0843</c:v>
                </c:pt>
                <c:pt idx="2">
                  <c:v>1385.8429000000001</c:v>
                </c:pt>
                <c:pt idx="3">
                  <c:v>1311.9496200000001</c:v>
                </c:pt>
                <c:pt idx="4">
                  <c:v>1335.14616</c:v>
                </c:pt>
                <c:pt idx="5">
                  <c:v>1328.4283200000002</c:v>
                </c:pt>
                <c:pt idx="6">
                  <c:v>1090.7835000000002</c:v>
                </c:pt>
                <c:pt idx="7">
                  <c:v>1704.4355200000002</c:v>
                </c:pt>
                <c:pt idx="8">
                  <c:v>2196.4306000000001</c:v>
                </c:pt>
                <c:pt idx="9">
                  <c:v>2259.1513000000004</c:v>
                </c:pt>
                <c:pt idx="10">
                  <c:v>2164.0539000000003</c:v>
                </c:pt>
                <c:pt idx="11">
                  <c:v>1928.5723</c:v>
                </c:pt>
                <c:pt idx="12">
                  <c:v>2300.2933200000002</c:v>
                </c:pt>
                <c:pt idx="13">
                  <c:v>2136.5569000000005</c:v>
                </c:pt>
                <c:pt idx="14">
                  <c:v>2093.4849000000004</c:v>
                </c:pt>
                <c:pt idx="15">
                  <c:v>2066.1702479999999</c:v>
                </c:pt>
                <c:pt idx="16">
                  <c:v>1891.447228</c:v>
                </c:pt>
                <c:pt idx="17">
                  <c:v>1492.7677000000001</c:v>
                </c:pt>
                <c:pt idx="18">
                  <c:v>1395.0029999999999</c:v>
                </c:pt>
                <c:pt idx="19">
                  <c:v>1661.5</c:v>
                </c:pt>
                <c:pt idx="20">
                  <c:v>1822.1453600000002</c:v>
                </c:pt>
                <c:pt idx="21">
                  <c:v>1709.2071600000002</c:v>
                </c:pt>
                <c:pt idx="22">
                  <c:v>2647.5198399999999</c:v>
                </c:pt>
                <c:pt idx="23">
                  <c:v>2426.8416999999999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63200"/>
        <c:axId val="45364736"/>
      </c:areaChart>
      <c:catAx>
        <c:axId val="45363200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6473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5364736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63200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'07'!$C$40:$C$63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'07'!$D$40:$D$63</c:f>
              <c:numCache>
                <c:formatCode>#,##0</c:formatCode>
                <c:ptCount val="24"/>
                <c:pt idx="0">
                  <c:v>2939.7558549999999</c:v>
                </c:pt>
                <c:pt idx="1">
                  <c:v>2809.2898329999998</c:v>
                </c:pt>
                <c:pt idx="2">
                  <c:v>2784.6966969999999</c:v>
                </c:pt>
                <c:pt idx="3">
                  <c:v>2763.5326610000002</c:v>
                </c:pt>
                <c:pt idx="4">
                  <c:v>2713.7301189999998</c:v>
                </c:pt>
                <c:pt idx="5">
                  <c:v>2701.4293340000004</c:v>
                </c:pt>
                <c:pt idx="6">
                  <c:v>2867.46747</c:v>
                </c:pt>
                <c:pt idx="7">
                  <c:v>3080.2367770000001</c:v>
                </c:pt>
                <c:pt idx="8">
                  <c:v>3151.6243220000001</c:v>
                </c:pt>
                <c:pt idx="9">
                  <c:v>3120.9470720000004</c:v>
                </c:pt>
                <c:pt idx="10">
                  <c:v>3096.890343</c:v>
                </c:pt>
                <c:pt idx="11">
                  <c:v>3074.0445010000003</c:v>
                </c:pt>
                <c:pt idx="12">
                  <c:v>3045.4482820000003</c:v>
                </c:pt>
                <c:pt idx="13">
                  <c:v>2950.2971170000001</c:v>
                </c:pt>
                <c:pt idx="14">
                  <c:v>2888.360189</c:v>
                </c:pt>
                <c:pt idx="15">
                  <c:v>2811.5530600000002</c:v>
                </c:pt>
                <c:pt idx="16">
                  <c:v>2848.7726290000001</c:v>
                </c:pt>
                <c:pt idx="17">
                  <c:v>2854.513355</c:v>
                </c:pt>
                <c:pt idx="18">
                  <c:v>3046.3011630000001</c:v>
                </c:pt>
                <c:pt idx="19">
                  <c:v>3032.7492090000005</c:v>
                </c:pt>
                <c:pt idx="20">
                  <c:v>3016.9711699999998</c:v>
                </c:pt>
                <c:pt idx="21">
                  <c:v>3020.2994189999999</c:v>
                </c:pt>
                <c:pt idx="22">
                  <c:v>2922.977676</c:v>
                </c:pt>
                <c:pt idx="23">
                  <c:v>2845.2657650000001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'07'!$C$40:$C$63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'07'!$E$40:$E$63</c:f>
              <c:numCache>
                <c:formatCode>#,##0</c:formatCode>
                <c:ptCount val="24"/>
                <c:pt idx="0">
                  <c:v>1072.5051290000001</c:v>
                </c:pt>
                <c:pt idx="1">
                  <c:v>1102.0607660000001</c:v>
                </c:pt>
                <c:pt idx="2">
                  <c:v>1003.1303457499999</c:v>
                </c:pt>
                <c:pt idx="3">
                  <c:v>714.82011450000005</c:v>
                </c:pt>
                <c:pt idx="4">
                  <c:v>753.4123232500001</c:v>
                </c:pt>
                <c:pt idx="5">
                  <c:v>861.65672325000003</c:v>
                </c:pt>
                <c:pt idx="6">
                  <c:v>1491.2727625000002</c:v>
                </c:pt>
                <c:pt idx="7">
                  <c:v>3201.6899995499998</c:v>
                </c:pt>
                <c:pt idx="8">
                  <c:v>4873.3792096699963</c:v>
                </c:pt>
                <c:pt idx="9">
                  <c:v>4056.0403691700003</c:v>
                </c:pt>
                <c:pt idx="10">
                  <c:v>3168.9818372</c:v>
                </c:pt>
                <c:pt idx="11">
                  <c:v>2913.7501794199998</c:v>
                </c:pt>
                <c:pt idx="12">
                  <c:v>3539.4609856000002</c:v>
                </c:pt>
                <c:pt idx="13">
                  <c:v>3338.2441823500003</c:v>
                </c:pt>
                <c:pt idx="14">
                  <c:v>2975.4010568500003</c:v>
                </c:pt>
                <c:pt idx="15">
                  <c:v>2756.1053325300004</c:v>
                </c:pt>
                <c:pt idx="16">
                  <c:v>2339.2266715300002</c:v>
                </c:pt>
                <c:pt idx="17">
                  <c:v>2561.10518925</c:v>
                </c:pt>
                <c:pt idx="18">
                  <c:v>3052.9286904999999</c:v>
                </c:pt>
                <c:pt idx="19">
                  <c:v>4566.0189889699996</c:v>
                </c:pt>
                <c:pt idx="20">
                  <c:v>4813.4609305700005</c:v>
                </c:pt>
                <c:pt idx="21">
                  <c:v>4111.0337003700006</c:v>
                </c:pt>
                <c:pt idx="22">
                  <c:v>5608.1321104999961</c:v>
                </c:pt>
                <c:pt idx="23">
                  <c:v>4099.2860110000001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'07'!$C$40:$C$63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'07'!$F$40:$F$63</c:f>
              <c:numCache>
                <c:formatCode>#,##0</c:formatCode>
                <c:ptCount val="24"/>
                <c:pt idx="0">
                  <c:v>764.52338200000008</c:v>
                </c:pt>
                <c:pt idx="1">
                  <c:v>730.65706000000011</c:v>
                </c:pt>
                <c:pt idx="2">
                  <c:v>736.43417699999998</c:v>
                </c:pt>
                <c:pt idx="3">
                  <c:v>735.93229399999996</c:v>
                </c:pt>
                <c:pt idx="4">
                  <c:v>738.09446200000002</c:v>
                </c:pt>
                <c:pt idx="5">
                  <c:v>812.46875599999998</c:v>
                </c:pt>
                <c:pt idx="6">
                  <c:v>894.57544300000006</c:v>
                </c:pt>
                <c:pt idx="7">
                  <c:v>1024.046233</c:v>
                </c:pt>
                <c:pt idx="8">
                  <c:v>1015.138499</c:v>
                </c:pt>
                <c:pt idx="9">
                  <c:v>1002.869677</c:v>
                </c:pt>
                <c:pt idx="10">
                  <c:v>1011.7311769999999</c:v>
                </c:pt>
                <c:pt idx="11">
                  <c:v>1018.183027</c:v>
                </c:pt>
                <c:pt idx="12">
                  <c:v>1021.8527839999999</c:v>
                </c:pt>
                <c:pt idx="13">
                  <c:v>1025.095266</c:v>
                </c:pt>
                <c:pt idx="14">
                  <c:v>1049.692266</c:v>
                </c:pt>
                <c:pt idx="15">
                  <c:v>1054.2324709999998</c:v>
                </c:pt>
                <c:pt idx="16">
                  <c:v>1038.6277049999999</c:v>
                </c:pt>
                <c:pt idx="17">
                  <c:v>1050.427471</c:v>
                </c:pt>
                <c:pt idx="18">
                  <c:v>1039.1537049999999</c:v>
                </c:pt>
                <c:pt idx="19">
                  <c:v>1016.3797939999999</c:v>
                </c:pt>
                <c:pt idx="20">
                  <c:v>1083.5757939999999</c:v>
                </c:pt>
                <c:pt idx="21">
                  <c:v>1051.3441670000002</c:v>
                </c:pt>
                <c:pt idx="22">
                  <c:v>1018.6265880000001</c:v>
                </c:pt>
                <c:pt idx="23">
                  <c:v>727.72858300000007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'07'!$C$40:$C$63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'07'!$G$40:$G$63</c:f>
              <c:numCache>
                <c:formatCode>#,##0</c:formatCode>
                <c:ptCount val="24"/>
                <c:pt idx="0">
                  <c:v>1899.2518985929964</c:v>
                </c:pt>
                <c:pt idx="1">
                  <c:v>1846.117399872996</c:v>
                </c:pt>
                <c:pt idx="2">
                  <c:v>2087.8001039229957</c:v>
                </c:pt>
                <c:pt idx="3">
                  <c:v>2230.1796995730001</c:v>
                </c:pt>
                <c:pt idx="4">
                  <c:v>2192.2341344229958</c:v>
                </c:pt>
                <c:pt idx="5">
                  <c:v>2136.9459987030041</c:v>
                </c:pt>
                <c:pt idx="6">
                  <c:v>1891.8417580929995</c:v>
                </c:pt>
                <c:pt idx="7">
                  <c:v>1850.5787086839962</c:v>
                </c:pt>
                <c:pt idx="8">
                  <c:v>1854.2254100440045</c:v>
                </c:pt>
                <c:pt idx="9">
                  <c:v>1934.0105611040008</c:v>
                </c:pt>
                <c:pt idx="10">
                  <c:v>2046.342144594001</c:v>
                </c:pt>
                <c:pt idx="11">
                  <c:v>2093.053295053996</c:v>
                </c:pt>
                <c:pt idx="12">
                  <c:v>1868.020003217001</c:v>
                </c:pt>
                <c:pt idx="13">
                  <c:v>1817.8588289139961</c:v>
                </c:pt>
                <c:pt idx="14">
                  <c:v>1800.1134024639955</c:v>
                </c:pt>
                <c:pt idx="15">
                  <c:v>1754.851600383995</c:v>
                </c:pt>
                <c:pt idx="16">
                  <c:v>1811.1770906639965</c:v>
                </c:pt>
                <c:pt idx="17">
                  <c:v>1937.780209824004</c:v>
                </c:pt>
                <c:pt idx="18">
                  <c:v>1915.1446711739961</c:v>
                </c:pt>
                <c:pt idx="19">
                  <c:v>1789.1666923029966</c:v>
                </c:pt>
                <c:pt idx="20">
                  <c:v>1595.3073981829959</c:v>
                </c:pt>
                <c:pt idx="21">
                  <c:v>1503.8103189029921</c:v>
                </c:pt>
                <c:pt idx="22">
                  <c:v>1523.2783668530053</c:v>
                </c:pt>
                <c:pt idx="23">
                  <c:v>1490.9784013929961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'07'!$C$40:$C$63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'07'!$H$40:$H$63</c:f>
              <c:numCache>
                <c:formatCode>#,##0</c:formatCode>
                <c:ptCount val="24"/>
                <c:pt idx="0">
                  <c:v>1584.5889852150538</c:v>
                </c:pt>
                <c:pt idx="1">
                  <c:v>1406.0049852150537</c:v>
                </c:pt>
                <c:pt idx="2">
                  <c:v>1675.8289852150538</c:v>
                </c:pt>
                <c:pt idx="3">
                  <c:v>1770.0929852150537</c:v>
                </c:pt>
                <c:pt idx="4">
                  <c:v>1697.4569852150537</c:v>
                </c:pt>
                <c:pt idx="5">
                  <c:v>1717.8249852150539</c:v>
                </c:pt>
                <c:pt idx="6">
                  <c:v>1634.5489852150538</c:v>
                </c:pt>
                <c:pt idx="7">
                  <c:v>970.62898521505383</c:v>
                </c:pt>
                <c:pt idx="8">
                  <c:v>823.8198252150537</c:v>
                </c:pt>
                <c:pt idx="9">
                  <c:v>1016.2062252150539</c:v>
                </c:pt>
                <c:pt idx="10">
                  <c:v>1558.9776652150538</c:v>
                </c:pt>
                <c:pt idx="11">
                  <c:v>1935.0762052150537</c:v>
                </c:pt>
                <c:pt idx="12">
                  <c:v>1709.6407452150538</c:v>
                </c:pt>
                <c:pt idx="13">
                  <c:v>1920.2641252150538</c:v>
                </c:pt>
                <c:pt idx="14">
                  <c:v>2135.0655852150539</c:v>
                </c:pt>
                <c:pt idx="15">
                  <c:v>2170.0586852150541</c:v>
                </c:pt>
                <c:pt idx="16">
                  <c:v>2212.8889052150544</c:v>
                </c:pt>
                <c:pt idx="17">
                  <c:v>1794.9526452150537</c:v>
                </c:pt>
                <c:pt idx="18">
                  <c:v>1471.1552452150538</c:v>
                </c:pt>
                <c:pt idx="19">
                  <c:v>1076.4804652150538</c:v>
                </c:pt>
                <c:pt idx="20">
                  <c:v>1037.5929852150539</c:v>
                </c:pt>
                <c:pt idx="21">
                  <c:v>1133.3609852150537</c:v>
                </c:pt>
                <c:pt idx="22">
                  <c:v>925.62098521505391</c:v>
                </c:pt>
                <c:pt idx="23">
                  <c:v>1114.5289852150538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14112"/>
        <c:axId val="45520000"/>
      </c:areaChart>
      <c:catAx>
        <c:axId val="45514112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4552000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5520000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514112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Inlandstromverbrauch ohne Verbrauch für Pumpspeicherung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'07'!$C$40:$C$63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'07'!$J$40:$J$63</c:f>
              <c:numCache>
                <c:formatCode>#,##0</c:formatCode>
                <c:ptCount val="24"/>
                <c:pt idx="0">
                  <c:v>6750.94416980805</c:v>
                </c:pt>
                <c:pt idx="1">
                  <c:v>6265.68876808805</c:v>
                </c:pt>
                <c:pt idx="2">
                  <c:v>6100.2596740880454</c:v>
                </c:pt>
                <c:pt idx="3">
                  <c:v>5891.2818018880544</c:v>
                </c:pt>
                <c:pt idx="4">
                  <c:v>5854.9302542880505</c:v>
                </c:pt>
                <c:pt idx="5">
                  <c:v>6157.3982595680582</c:v>
                </c:pt>
                <c:pt idx="6">
                  <c:v>6967.28743200805</c:v>
                </c:pt>
                <c:pt idx="7">
                  <c:v>7977.9108526490509</c:v>
                </c:pt>
                <c:pt idx="8">
                  <c:v>8571.365042729054</c:v>
                </c:pt>
                <c:pt idx="9">
                  <c:v>8775.151834889055</c:v>
                </c:pt>
                <c:pt idx="10">
                  <c:v>8955.6503122090544</c:v>
                </c:pt>
                <c:pt idx="11">
                  <c:v>9122.6631276890548</c:v>
                </c:pt>
                <c:pt idx="12">
                  <c:v>9111.6801876320551</c:v>
                </c:pt>
                <c:pt idx="13">
                  <c:v>9040.0594966790541</c:v>
                </c:pt>
                <c:pt idx="14">
                  <c:v>8904.50014392905</c:v>
                </c:pt>
                <c:pt idx="15">
                  <c:v>8813.6902595290503</c:v>
                </c:pt>
                <c:pt idx="16">
                  <c:v>8666.8935118090503</c:v>
                </c:pt>
                <c:pt idx="17">
                  <c:v>8554.0172930890585</c:v>
                </c:pt>
                <c:pt idx="18">
                  <c:v>8500.8001080890499</c:v>
                </c:pt>
                <c:pt idx="19">
                  <c:v>8175.7895802880503</c:v>
                </c:pt>
                <c:pt idx="20">
                  <c:v>7941.1182243680505</c:v>
                </c:pt>
                <c:pt idx="21">
                  <c:v>7785.3823872880503</c:v>
                </c:pt>
                <c:pt idx="22">
                  <c:v>7737.526628968054</c:v>
                </c:pt>
                <c:pt idx="23">
                  <c:v>7218.5072312080501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'07'!$C$40:$C$63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'07'!$K$40:$K$63</c:f>
              <c:numCache>
                <c:formatCode>#,##0</c:formatCode>
                <c:ptCount val="24"/>
                <c:pt idx="0">
                  <c:v>268.05539999999996</c:v>
                </c:pt>
                <c:pt idx="1">
                  <c:v>251.79231599999994</c:v>
                </c:pt>
                <c:pt idx="2">
                  <c:v>828.02221480000003</c:v>
                </c:pt>
                <c:pt idx="3">
                  <c:v>883.84823240000003</c:v>
                </c:pt>
                <c:pt idx="4">
                  <c:v>813.19114960000002</c:v>
                </c:pt>
                <c:pt idx="5">
                  <c:v>803.28131760000008</c:v>
                </c:pt>
                <c:pt idx="6">
                  <c:v>477.70788679999998</c:v>
                </c:pt>
                <c:pt idx="7">
                  <c:v>11.026450799999999</c:v>
                </c:pt>
                <c:pt idx="8">
                  <c:v>11.248523199999999</c:v>
                </c:pt>
                <c:pt idx="9">
                  <c:v>170.57006960000004</c:v>
                </c:pt>
                <c:pt idx="10">
                  <c:v>341.61965479999992</c:v>
                </c:pt>
                <c:pt idx="11">
                  <c:v>411.50677999999999</c:v>
                </c:pt>
                <c:pt idx="12">
                  <c:v>13.0982124</c:v>
                </c:pt>
                <c:pt idx="13">
                  <c:v>188.35032279999996</c:v>
                </c:pt>
                <c:pt idx="14">
                  <c:v>12.866055599999999</c:v>
                </c:pt>
                <c:pt idx="15">
                  <c:v>13.682889599999999</c:v>
                </c:pt>
                <c:pt idx="16">
                  <c:v>13.5170896</c:v>
                </c:pt>
                <c:pt idx="17">
                  <c:v>196.98887719999996</c:v>
                </c:pt>
                <c:pt idx="18">
                  <c:v>12.436866799999999</c:v>
                </c:pt>
                <c:pt idx="19">
                  <c:v>13.1801692</c:v>
                </c:pt>
                <c:pt idx="20">
                  <c:v>12.830873599999999</c:v>
                </c:pt>
                <c:pt idx="21">
                  <c:v>15.266783199999999</c:v>
                </c:pt>
                <c:pt idx="22">
                  <c:v>12.7503376</c:v>
                </c:pt>
                <c:pt idx="23">
                  <c:v>23.386514399999999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'07'!$C$40:$C$63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'07'!$L$40:$L$63</c:f>
              <c:numCache>
                <c:formatCode>#,##0</c:formatCode>
                <c:ptCount val="24"/>
                <c:pt idx="0">
                  <c:v>1241.6256800000001</c:v>
                </c:pt>
                <c:pt idx="1">
                  <c:v>1376.6489600000002</c:v>
                </c:pt>
                <c:pt idx="2">
                  <c:v>1359.60842</c:v>
                </c:pt>
                <c:pt idx="3">
                  <c:v>1439.4277199999999</c:v>
                </c:pt>
                <c:pt idx="4">
                  <c:v>1426.8066200000001</c:v>
                </c:pt>
                <c:pt idx="5">
                  <c:v>1269.6462200000001</c:v>
                </c:pt>
                <c:pt idx="6">
                  <c:v>1334.7111</c:v>
                </c:pt>
                <c:pt idx="7">
                  <c:v>2138.2434000000003</c:v>
                </c:pt>
                <c:pt idx="8">
                  <c:v>3135.5737000000004</c:v>
                </c:pt>
                <c:pt idx="9">
                  <c:v>2184.3519999999999</c:v>
                </c:pt>
                <c:pt idx="10">
                  <c:v>1585.6532000000002</c:v>
                </c:pt>
                <c:pt idx="11">
                  <c:v>1499.9373000000003</c:v>
                </c:pt>
                <c:pt idx="12">
                  <c:v>2059.6444000000001</c:v>
                </c:pt>
                <c:pt idx="13">
                  <c:v>1823.3497</c:v>
                </c:pt>
                <c:pt idx="14">
                  <c:v>1931.2663000000002</c:v>
                </c:pt>
                <c:pt idx="15">
                  <c:v>1719.4280000000001</c:v>
                </c:pt>
                <c:pt idx="16">
                  <c:v>1570.2824000000001</c:v>
                </c:pt>
                <c:pt idx="17">
                  <c:v>1447.7727</c:v>
                </c:pt>
                <c:pt idx="18">
                  <c:v>2011.4465</c:v>
                </c:pt>
                <c:pt idx="19">
                  <c:v>3291.8254000000002</c:v>
                </c:pt>
                <c:pt idx="20">
                  <c:v>3592.9591799999998</c:v>
                </c:pt>
                <c:pt idx="21">
                  <c:v>3019.1994199999999</c:v>
                </c:pt>
                <c:pt idx="22">
                  <c:v>4248.3587600000001</c:v>
                </c:pt>
                <c:pt idx="23">
                  <c:v>3035.8939999999998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65440"/>
        <c:axId val="45566976"/>
      </c:areaChart>
      <c:catAx>
        <c:axId val="45565440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5669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5566976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565440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'08'!$C$40:$C$63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'08'!$D$40:$D$63</c:f>
              <c:numCache>
                <c:formatCode>#,##0</c:formatCode>
                <c:ptCount val="24"/>
                <c:pt idx="0">
                  <c:v>2943.8340170000001</c:v>
                </c:pt>
                <c:pt idx="1">
                  <c:v>2837.3714369999998</c:v>
                </c:pt>
                <c:pt idx="2">
                  <c:v>2836.6775200000002</c:v>
                </c:pt>
                <c:pt idx="3">
                  <c:v>2839.9041419999999</c:v>
                </c:pt>
                <c:pt idx="4">
                  <c:v>2826.2591420000003</c:v>
                </c:pt>
                <c:pt idx="5">
                  <c:v>2820.1592540000001</c:v>
                </c:pt>
                <c:pt idx="6">
                  <c:v>2932.40499</c:v>
                </c:pt>
                <c:pt idx="7">
                  <c:v>3138.1951040000004</c:v>
                </c:pt>
                <c:pt idx="8">
                  <c:v>3134.8305200000004</c:v>
                </c:pt>
                <c:pt idx="9">
                  <c:v>3101.5372830000001</c:v>
                </c:pt>
                <c:pt idx="10">
                  <c:v>3111.4835040000003</c:v>
                </c:pt>
                <c:pt idx="11">
                  <c:v>3123.5175260000001</c:v>
                </c:pt>
                <c:pt idx="12">
                  <c:v>3047.1192820000001</c:v>
                </c:pt>
                <c:pt idx="13">
                  <c:v>2981.6232219999997</c:v>
                </c:pt>
                <c:pt idx="14">
                  <c:v>2971.362768</c:v>
                </c:pt>
                <c:pt idx="15">
                  <c:v>2997.9862130000001</c:v>
                </c:pt>
                <c:pt idx="16">
                  <c:v>3013.4002169999999</c:v>
                </c:pt>
                <c:pt idx="17">
                  <c:v>3025.710638</c:v>
                </c:pt>
                <c:pt idx="18">
                  <c:v>3105.7444009999999</c:v>
                </c:pt>
                <c:pt idx="19">
                  <c:v>3074.5245600000003</c:v>
                </c:pt>
                <c:pt idx="20">
                  <c:v>3106.2207500000004</c:v>
                </c:pt>
                <c:pt idx="21">
                  <c:v>3095.2013590000001</c:v>
                </c:pt>
                <c:pt idx="22">
                  <c:v>3047.6413790000001</c:v>
                </c:pt>
                <c:pt idx="23">
                  <c:v>3041.0373070000001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'08'!$C$40:$C$63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'08'!$E$40:$E$63</c:f>
              <c:numCache>
                <c:formatCode>#,##0</c:formatCode>
                <c:ptCount val="24"/>
                <c:pt idx="0">
                  <c:v>2168.6622821000001</c:v>
                </c:pt>
                <c:pt idx="1">
                  <c:v>1796.14872375</c:v>
                </c:pt>
                <c:pt idx="2">
                  <c:v>1605.2762825000002</c:v>
                </c:pt>
                <c:pt idx="3">
                  <c:v>1441.5895849999999</c:v>
                </c:pt>
                <c:pt idx="4">
                  <c:v>1424.9403150000001</c:v>
                </c:pt>
                <c:pt idx="5">
                  <c:v>1447.85913125</c:v>
                </c:pt>
                <c:pt idx="6">
                  <c:v>1777.88933875</c:v>
                </c:pt>
                <c:pt idx="7">
                  <c:v>2999.3372395000001</c:v>
                </c:pt>
                <c:pt idx="8">
                  <c:v>3092.42968225</c:v>
                </c:pt>
                <c:pt idx="9">
                  <c:v>3020.2075135</c:v>
                </c:pt>
                <c:pt idx="10">
                  <c:v>2494.1792977499999</c:v>
                </c:pt>
                <c:pt idx="11">
                  <c:v>2848.2830500000005</c:v>
                </c:pt>
                <c:pt idx="12">
                  <c:v>3017.7529407500001</c:v>
                </c:pt>
                <c:pt idx="13">
                  <c:v>2662.1897994999999</c:v>
                </c:pt>
                <c:pt idx="14">
                  <c:v>2605.5050504999999</c:v>
                </c:pt>
                <c:pt idx="15">
                  <c:v>2359.9800805</c:v>
                </c:pt>
                <c:pt idx="16">
                  <c:v>2565.6176700000001</c:v>
                </c:pt>
                <c:pt idx="17">
                  <c:v>3000.1796195000002</c:v>
                </c:pt>
                <c:pt idx="18">
                  <c:v>3368.7527477500003</c:v>
                </c:pt>
                <c:pt idx="19">
                  <c:v>4761.1564909999961</c:v>
                </c:pt>
                <c:pt idx="20">
                  <c:v>4766.8446812500006</c:v>
                </c:pt>
                <c:pt idx="21">
                  <c:v>4673.8694800000003</c:v>
                </c:pt>
                <c:pt idx="22">
                  <c:v>3894.9441029999998</c:v>
                </c:pt>
                <c:pt idx="23">
                  <c:v>2691.4725760000001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'08'!$C$40:$C$63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'08'!$F$40:$F$63</c:f>
              <c:numCache>
                <c:formatCode>#,##0</c:formatCode>
                <c:ptCount val="24"/>
                <c:pt idx="0">
                  <c:v>919.966499</c:v>
                </c:pt>
                <c:pt idx="1">
                  <c:v>913.97288200000003</c:v>
                </c:pt>
                <c:pt idx="2">
                  <c:v>891.11497099999997</c:v>
                </c:pt>
                <c:pt idx="3">
                  <c:v>879.98688200000004</c:v>
                </c:pt>
                <c:pt idx="4">
                  <c:v>872.81593799999996</c:v>
                </c:pt>
                <c:pt idx="5">
                  <c:v>886.20395699999995</c:v>
                </c:pt>
                <c:pt idx="6">
                  <c:v>895.89981699999998</c:v>
                </c:pt>
                <c:pt idx="7">
                  <c:v>979.96686799999998</c:v>
                </c:pt>
                <c:pt idx="8">
                  <c:v>1104.3831720000001</c:v>
                </c:pt>
                <c:pt idx="9">
                  <c:v>1089.5531999999998</c:v>
                </c:pt>
                <c:pt idx="10">
                  <c:v>1083.179611</c:v>
                </c:pt>
                <c:pt idx="11">
                  <c:v>1147.2354290000001</c:v>
                </c:pt>
                <c:pt idx="12">
                  <c:v>1168.9757</c:v>
                </c:pt>
                <c:pt idx="13">
                  <c:v>1152.6097790000001</c:v>
                </c:pt>
                <c:pt idx="14">
                  <c:v>1108.14249</c:v>
                </c:pt>
                <c:pt idx="15">
                  <c:v>1134.214074</c:v>
                </c:pt>
                <c:pt idx="16">
                  <c:v>1151.274774</c:v>
                </c:pt>
                <c:pt idx="17">
                  <c:v>1165.6311020000001</c:v>
                </c:pt>
                <c:pt idx="18">
                  <c:v>1083.4988350000001</c:v>
                </c:pt>
                <c:pt idx="19">
                  <c:v>1085.352335</c:v>
                </c:pt>
                <c:pt idx="20">
                  <c:v>1122.7605640000002</c:v>
                </c:pt>
                <c:pt idx="21">
                  <c:v>1077.7887179999998</c:v>
                </c:pt>
                <c:pt idx="22">
                  <c:v>1052.5854899999999</c:v>
                </c:pt>
                <c:pt idx="23">
                  <c:v>1059.345695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'08'!$C$40:$C$63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'08'!$G$40:$G$63</c:f>
              <c:numCache>
                <c:formatCode>#,##0</c:formatCode>
                <c:ptCount val="24"/>
                <c:pt idx="0">
                  <c:v>1435.5866090049965</c:v>
                </c:pt>
                <c:pt idx="1">
                  <c:v>1552.4482778749998</c:v>
                </c:pt>
                <c:pt idx="2">
                  <c:v>1558.2749961650002</c:v>
                </c:pt>
                <c:pt idx="3">
                  <c:v>1554.4570915049926</c:v>
                </c:pt>
                <c:pt idx="4">
                  <c:v>1549.1802397450001</c:v>
                </c:pt>
                <c:pt idx="5">
                  <c:v>1557.4227283349924</c:v>
                </c:pt>
                <c:pt idx="6">
                  <c:v>1672.7465625149957</c:v>
                </c:pt>
                <c:pt idx="7">
                  <c:v>1661.4126825420003</c:v>
                </c:pt>
                <c:pt idx="8">
                  <c:v>1634.5360731519959</c:v>
                </c:pt>
                <c:pt idx="9">
                  <c:v>1942.7586483019963</c:v>
                </c:pt>
                <c:pt idx="10">
                  <c:v>2104.5196632920001</c:v>
                </c:pt>
                <c:pt idx="11">
                  <c:v>1794.2230834019997</c:v>
                </c:pt>
                <c:pt idx="12">
                  <c:v>1737.6615996919963</c:v>
                </c:pt>
                <c:pt idx="13">
                  <c:v>1720.6191054620006</c:v>
                </c:pt>
                <c:pt idx="14">
                  <c:v>1773.725606062</c:v>
                </c:pt>
                <c:pt idx="15">
                  <c:v>1803.7676192619956</c:v>
                </c:pt>
                <c:pt idx="16">
                  <c:v>1789.1452416019965</c:v>
                </c:pt>
                <c:pt idx="17">
                  <c:v>1827.487236461988</c:v>
                </c:pt>
                <c:pt idx="18">
                  <c:v>1843.2554231319928</c:v>
                </c:pt>
                <c:pt idx="19">
                  <c:v>1645.4774627050033</c:v>
                </c:pt>
                <c:pt idx="20">
                  <c:v>1679.2862518549996</c:v>
                </c:pt>
                <c:pt idx="21">
                  <c:v>1792.9412422249954</c:v>
                </c:pt>
                <c:pt idx="22">
                  <c:v>1799.5693160649923</c:v>
                </c:pt>
                <c:pt idx="23">
                  <c:v>2163.4479409049923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'08'!$C$40:$C$63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'08'!$H$40:$H$63</c:f>
              <c:numCache>
                <c:formatCode>#,##0</c:formatCode>
                <c:ptCount val="24"/>
                <c:pt idx="0">
                  <c:v>1886.2501639784946</c:v>
                </c:pt>
                <c:pt idx="1">
                  <c:v>1822.4541639784948</c:v>
                </c:pt>
                <c:pt idx="2">
                  <c:v>1939.4501639784946</c:v>
                </c:pt>
                <c:pt idx="3">
                  <c:v>1696.2381639784949</c:v>
                </c:pt>
                <c:pt idx="4">
                  <c:v>1707.6021639784947</c:v>
                </c:pt>
                <c:pt idx="5">
                  <c:v>2181.9501639784949</c:v>
                </c:pt>
                <c:pt idx="6">
                  <c:v>2093.962163978495</c:v>
                </c:pt>
                <c:pt idx="7">
                  <c:v>1820.0821639784947</c:v>
                </c:pt>
                <c:pt idx="8">
                  <c:v>1855.4701639784948</c:v>
                </c:pt>
                <c:pt idx="9">
                  <c:v>2093.415343978495</c:v>
                </c:pt>
                <c:pt idx="10">
                  <c:v>2599.3141639784953</c:v>
                </c:pt>
                <c:pt idx="11">
                  <c:v>2620.1541439784951</c:v>
                </c:pt>
                <c:pt idx="12">
                  <c:v>2625.9197039784949</c:v>
                </c:pt>
                <c:pt idx="13">
                  <c:v>2570.6213639784951</c:v>
                </c:pt>
                <c:pt idx="14">
                  <c:v>2470.3615439784949</c:v>
                </c:pt>
                <c:pt idx="15">
                  <c:v>2437.514243978495</c:v>
                </c:pt>
                <c:pt idx="16">
                  <c:v>2307.0153439784949</c:v>
                </c:pt>
                <c:pt idx="17">
                  <c:v>2135.4522239784951</c:v>
                </c:pt>
                <c:pt idx="18">
                  <c:v>1873.7461639784949</c:v>
                </c:pt>
                <c:pt idx="19">
                  <c:v>1687.4021639784946</c:v>
                </c:pt>
                <c:pt idx="20">
                  <c:v>1694.2261639784947</c:v>
                </c:pt>
                <c:pt idx="21">
                  <c:v>1539.2541639784947</c:v>
                </c:pt>
                <c:pt idx="22">
                  <c:v>1595.0781639784946</c:v>
                </c:pt>
                <c:pt idx="23">
                  <c:v>1609.8981639784947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76352"/>
        <c:axId val="45877888"/>
      </c:areaChart>
      <c:catAx>
        <c:axId val="45876352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4587788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5877888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876352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Inlandstromverbrauch ohne Verbrauch für Pumpspeicherung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'08'!$C$40:$C$63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'08'!$J$40:$J$63</c:f>
              <c:numCache>
                <c:formatCode>#,##0</c:formatCode>
                <c:ptCount val="24"/>
                <c:pt idx="0">
                  <c:v>6554.5479850834918</c:v>
                </c:pt>
                <c:pt idx="1">
                  <c:v>6145.8592834034953</c:v>
                </c:pt>
                <c:pt idx="2">
                  <c:v>6011.1472516434951</c:v>
                </c:pt>
                <c:pt idx="3">
                  <c:v>5814.6956916834879</c:v>
                </c:pt>
                <c:pt idx="4">
                  <c:v>5773.3227943234951</c:v>
                </c:pt>
                <c:pt idx="5">
                  <c:v>6197.4486133634873</c:v>
                </c:pt>
                <c:pt idx="6">
                  <c:v>7037.3301494434909</c:v>
                </c:pt>
                <c:pt idx="7">
                  <c:v>8020.1128372204912</c:v>
                </c:pt>
                <c:pt idx="8">
                  <c:v>8691.9254557804907</c:v>
                </c:pt>
                <c:pt idx="9">
                  <c:v>8924.6875427804953</c:v>
                </c:pt>
                <c:pt idx="10">
                  <c:v>9140.6146500204923</c:v>
                </c:pt>
                <c:pt idx="11">
                  <c:v>9321.8027163804945</c:v>
                </c:pt>
                <c:pt idx="12">
                  <c:v>9250.8294268204918</c:v>
                </c:pt>
                <c:pt idx="13">
                  <c:v>9028.2545623404912</c:v>
                </c:pt>
                <c:pt idx="14">
                  <c:v>8886.4916085404911</c:v>
                </c:pt>
                <c:pt idx="15">
                  <c:v>8775.4588643404913</c:v>
                </c:pt>
                <c:pt idx="16">
                  <c:v>8652.4462041804909</c:v>
                </c:pt>
                <c:pt idx="17">
                  <c:v>8580.226169940488</c:v>
                </c:pt>
                <c:pt idx="18">
                  <c:v>8606.5199328604867</c:v>
                </c:pt>
                <c:pt idx="19">
                  <c:v>8437.710300683495</c:v>
                </c:pt>
                <c:pt idx="20">
                  <c:v>8416.0737382834959</c:v>
                </c:pt>
                <c:pt idx="21">
                  <c:v>7888.9678612034913</c:v>
                </c:pt>
                <c:pt idx="22">
                  <c:v>7463.4088232434879</c:v>
                </c:pt>
                <c:pt idx="23">
                  <c:v>6979.9423912834873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'08'!$C$40:$C$63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'08'!$K$40:$K$63</c:f>
              <c:numCache>
                <c:formatCode>#,##0</c:formatCode>
                <c:ptCount val="24"/>
                <c:pt idx="0">
                  <c:v>247.11478599999998</c:v>
                </c:pt>
                <c:pt idx="1">
                  <c:v>701.56520120000005</c:v>
                </c:pt>
                <c:pt idx="2">
                  <c:v>1045.7553420000002</c:v>
                </c:pt>
                <c:pt idx="3">
                  <c:v>858.30155280000008</c:v>
                </c:pt>
                <c:pt idx="4">
                  <c:v>870.12782440000001</c:v>
                </c:pt>
                <c:pt idx="5">
                  <c:v>1351.0698812000001</c:v>
                </c:pt>
                <c:pt idx="6">
                  <c:v>761.02102280000008</c:v>
                </c:pt>
                <c:pt idx="7">
                  <c:v>511.17092080000003</c:v>
                </c:pt>
                <c:pt idx="8">
                  <c:v>6.3856355999999996</c:v>
                </c:pt>
                <c:pt idx="9">
                  <c:v>525.50924600000008</c:v>
                </c:pt>
                <c:pt idx="10">
                  <c:v>507.67373000000003</c:v>
                </c:pt>
                <c:pt idx="11">
                  <c:v>104.990116</c:v>
                </c:pt>
                <c:pt idx="12">
                  <c:v>139.04179959999996</c:v>
                </c:pt>
                <c:pt idx="13">
                  <c:v>1.9823075999999997</c:v>
                </c:pt>
                <c:pt idx="14">
                  <c:v>58.110149999999955</c:v>
                </c:pt>
                <c:pt idx="15">
                  <c:v>11.9075664</c:v>
                </c:pt>
                <c:pt idx="16">
                  <c:v>275.47954240000001</c:v>
                </c:pt>
                <c:pt idx="17">
                  <c:v>605.76565000000005</c:v>
                </c:pt>
                <c:pt idx="18">
                  <c:v>152.46543800000001</c:v>
                </c:pt>
                <c:pt idx="19">
                  <c:v>4.0417719999999999</c:v>
                </c:pt>
                <c:pt idx="20">
                  <c:v>3.0511927999999995</c:v>
                </c:pt>
                <c:pt idx="21">
                  <c:v>32.444621999999995</c:v>
                </c:pt>
                <c:pt idx="22">
                  <c:v>48.578428799999955</c:v>
                </c:pt>
                <c:pt idx="23">
                  <c:v>511.08857160000002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'08'!$C$40:$C$63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'08'!$L$40:$L$63</c:f>
              <c:numCache>
                <c:formatCode>#,##0</c:formatCode>
                <c:ptCount val="24"/>
                <c:pt idx="0">
                  <c:v>2552.6368000000002</c:v>
                </c:pt>
                <c:pt idx="1">
                  <c:v>2074.971</c:v>
                </c:pt>
                <c:pt idx="2">
                  <c:v>1773.8913399999999</c:v>
                </c:pt>
                <c:pt idx="3">
                  <c:v>1739.1786200000001</c:v>
                </c:pt>
                <c:pt idx="4">
                  <c:v>1737.34718</c:v>
                </c:pt>
                <c:pt idx="5">
                  <c:v>1345.07674</c:v>
                </c:pt>
                <c:pt idx="6">
                  <c:v>1574.5517</c:v>
                </c:pt>
                <c:pt idx="7">
                  <c:v>2067.7103000000002</c:v>
                </c:pt>
                <c:pt idx="8">
                  <c:v>2123.3385200000002</c:v>
                </c:pt>
                <c:pt idx="9">
                  <c:v>1797.2752</c:v>
                </c:pt>
                <c:pt idx="10">
                  <c:v>1744.38786</c:v>
                </c:pt>
                <c:pt idx="11">
                  <c:v>2106.6204000000002</c:v>
                </c:pt>
                <c:pt idx="12">
                  <c:v>2207.558</c:v>
                </c:pt>
                <c:pt idx="13">
                  <c:v>2057.4263999999998</c:v>
                </c:pt>
                <c:pt idx="14">
                  <c:v>1984.4956999999999</c:v>
                </c:pt>
                <c:pt idx="15">
                  <c:v>1946.0958000000001</c:v>
                </c:pt>
                <c:pt idx="16">
                  <c:v>1898.5274999999999</c:v>
                </c:pt>
                <c:pt idx="17">
                  <c:v>1968.4690000000001</c:v>
                </c:pt>
                <c:pt idx="18">
                  <c:v>2516.0122000000001</c:v>
                </c:pt>
                <c:pt idx="19">
                  <c:v>3812.1609400000002</c:v>
                </c:pt>
                <c:pt idx="20">
                  <c:v>3950.2134799999999</c:v>
                </c:pt>
                <c:pt idx="21">
                  <c:v>4257.6424799999995</c:v>
                </c:pt>
                <c:pt idx="22">
                  <c:v>3877.8312000000001</c:v>
                </c:pt>
                <c:pt idx="23">
                  <c:v>3074.1707200000001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11040"/>
        <c:axId val="45925120"/>
      </c:areaChart>
      <c:catAx>
        <c:axId val="45911040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2512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5925120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11040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'09'!$C$40:$C$63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'09'!$D$40:$D$63</c:f>
              <c:numCache>
                <c:formatCode>#,##0</c:formatCode>
                <c:ptCount val="24"/>
                <c:pt idx="0">
                  <c:v>3255.7688169999997</c:v>
                </c:pt>
                <c:pt idx="1">
                  <c:v>3216.7035020000003</c:v>
                </c:pt>
                <c:pt idx="2">
                  <c:v>3214.120739</c:v>
                </c:pt>
                <c:pt idx="3">
                  <c:v>3180.9696509999999</c:v>
                </c:pt>
                <c:pt idx="4">
                  <c:v>3174.7723710000005</c:v>
                </c:pt>
                <c:pt idx="5">
                  <c:v>3145.8066269999999</c:v>
                </c:pt>
                <c:pt idx="6">
                  <c:v>3163.9356769999999</c:v>
                </c:pt>
                <c:pt idx="7">
                  <c:v>3262.9751270000006</c:v>
                </c:pt>
                <c:pt idx="8">
                  <c:v>3277.815513</c:v>
                </c:pt>
                <c:pt idx="9">
                  <c:v>3265.7383650000002</c:v>
                </c:pt>
                <c:pt idx="10">
                  <c:v>3234.8684159999998</c:v>
                </c:pt>
                <c:pt idx="11">
                  <c:v>3229.0418249999998</c:v>
                </c:pt>
                <c:pt idx="12">
                  <c:v>3175.21976</c:v>
                </c:pt>
                <c:pt idx="13">
                  <c:v>3165.0564789999999</c:v>
                </c:pt>
                <c:pt idx="14">
                  <c:v>3169.4193590000004</c:v>
                </c:pt>
                <c:pt idx="15">
                  <c:v>3134.4912690000001</c:v>
                </c:pt>
                <c:pt idx="16">
                  <c:v>3149.5921090000002</c:v>
                </c:pt>
                <c:pt idx="17">
                  <c:v>3134.2212780000004</c:v>
                </c:pt>
                <c:pt idx="18">
                  <c:v>3203.2631650000003</c:v>
                </c:pt>
                <c:pt idx="19">
                  <c:v>3185.4757559999998</c:v>
                </c:pt>
                <c:pt idx="20">
                  <c:v>3191.0318890000003</c:v>
                </c:pt>
                <c:pt idx="21">
                  <c:v>3177.7438590000002</c:v>
                </c:pt>
                <c:pt idx="22">
                  <c:v>3112.842729</c:v>
                </c:pt>
                <c:pt idx="23">
                  <c:v>3094.4057150000003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'09'!$C$40:$C$63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'09'!$E$40:$E$63</c:f>
              <c:numCache>
                <c:formatCode>#,##0</c:formatCode>
                <c:ptCount val="24"/>
                <c:pt idx="0">
                  <c:v>1506.6242996000001</c:v>
                </c:pt>
                <c:pt idx="1">
                  <c:v>1207.0565735999999</c:v>
                </c:pt>
                <c:pt idx="2">
                  <c:v>817.49067660000003</c:v>
                </c:pt>
                <c:pt idx="3">
                  <c:v>620.21447660000013</c:v>
                </c:pt>
                <c:pt idx="4">
                  <c:v>608.01583090000008</c:v>
                </c:pt>
                <c:pt idx="5">
                  <c:v>848.77044160000003</c:v>
                </c:pt>
                <c:pt idx="6">
                  <c:v>2383.3583834000001</c:v>
                </c:pt>
                <c:pt idx="7">
                  <c:v>3758.0867256000001</c:v>
                </c:pt>
                <c:pt idx="8">
                  <c:v>3252.7966461000001</c:v>
                </c:pt>
                <c:pt idx="9">
                  <c:v>3302.6335606000002</c:v>
                </c:pt>
                <c:pt idx="10">
                  <c:v>2941.0223308999998</c:v>
                </c:pt>
                <c:pt idx="11">
                  <c:v>2010.4547839000002</c:v>
                </c:pt>
                <c:pt idx="12">
                  <c:v>1236.2285616000001</c:v>
                </c:pt>
                <c:pt idx="13">
                  <c:v>999.37532759999988</c:v>
                </c:pt>
                <c:pt idx="14">
                  <c:v>862.89622539999993</c:v>
                </c:pt>
                <c:pt idx="15">
                  <c:v>1119.3609976</c:v>
                </c:pt>
                <c:pt idx="16">
                  <c:v>924.99105340000006</c:v>
                </c:pt>
                <c:pt idx="17">
                  <c:v>1734.2111021000001</c:v>
                </c:pt>
                <c:pt idx="18">
                  <c:v>2985.3775334000002</c:v>
                </c:pt>
                <c:pt idx="19">
                  <c:v>3694.9696629</c:v>
                </c:pt>
                <c:pt idx="20">
                  <c:v>4896.9113123999969</c:v>
                </c:pt>
                <c:pt idx="21">
                  <c:v>3645.7195560999999</c:v>
                </c:pt>
                <c:pt idx="22">
                  <c:v>2342.9045853000002</c:v>
                </c:pt>
                <c:pt idx="23">
                  <c:v>1703.5684553000001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'09'!$C$40:$C$63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'09'!$F$40:$F$63</c:f>
              <c:numCache>
                <c:formatCode>#,##0</c:formatCode>
                <c:ptCount val="24"/>
                <c:pt idx="0">
                  <c:v>1431.6011060000001</c:v>
                </c:pt>
                <c:pt idx="1">
                  <c:v>1209.848223</c:v>
                </c:pt>
                <c:pt idx="2">
                  <c:v>1163.086873</c:v>
                </c:pt>
                <c:pt idx="3">
                  <c:v>1141.0144009999999</c:v>
                </c:pt>
                <c:pt idx="4">
                  <c:v>1155.075368</c:v>
                </c:pt>
                <c:pt idx="5">
                  <c:v>1150.1452179999999</c:v>
                </c:pt>
                <c:pt idx="6">
                  <c:v>1155.4032280000001</c:v>
                </c:pt>
                <c:pt idx="7">
                  <c:v>1357.5091110000001</c:v>
                </c:pt>
                <c:pt idx="8">
                  <c:v>1427.785378</c:v>
                </c:pt>
                <c:pt idx="9">
                  <c:v>1390.6147840000001</c:v>
                </c:pt>
                <c:pt idx="10">
                  <c:v>1386.9142889999998</c:v>
                </c:pt>
                <c:pt idx="11">
                  <c:v>1369.0472890000001</c:v>
                </c:pt>
                <c:pt idx="12">
                  <c:v>1301.1411250000001</c:v>
                </c:pt>
                <c:pt idx="13">
                  <c:v>1280.7047</c:v>
                </c:pt>
                <c:pt idx="14">
                  <c:v>1159.9289940000001</c:v>
                </c:pt>
                <c:pt idx="15">
                  <c:v>1161.8909939999999</c:v>
                </c:pt>
                <c:pt idx="16">
                  <c:v>1156.6550460000001</c:v>
                </c:pt>
                <c:pt idx="17">
                  <c:v>1271.394018</c:v>
                </c:pt>
                <c:pt idx="18">
                  <c:v>1313.070929</c:v>
                </c:pt>
                <c:pt idx="19">
                  <c:v>1387.447901</c:v>
                </c:pt>
                <c:pt idx="20">
                  <c:v>1406.956574</c:v>
                </c:pt>
                <c:pt idx="21">
                  <c:v>1341.4226859999999</c:v>
                </c:pt>
                <c:pt idx="22">
                  <c:v>1290.0648120000001</c:v>
                </c:pt>
                <c:pt idx="23">
                  <c:v>1312.907807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'09'!$C$40:$C$63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'09'!$G$40:$G$63</c:f>
              <c:numCache>
                <c:formatCode>#,##0</c:formatCode>
                <c:ptCount val="24"/>
                <c:pt idx="0">
                  <c:v>1604.9464664849925</c:v>
                </c:pt>
                <c:pt idx="1">
                  <c:v>1542.3806855249961</c:v>
                </c:pt>
                <c:pt idx="2">
                  <c:v>1642.786365125</c:v>
                </c:pt>
                <c:pt idx="3">
                  <c:v>1724.346581925</c:v>
                </c:pt>
                <c:pt idx="4">
                  <c:v>1794.314036784996</c:v>
                </c:pt>
                <c:pt idx="5">
                  <c:v>1537.310925804996</c:v>
                </c:pt>
                <c:pt idx="6">
                  <c:v>1589.9545668449994</c:v>
                </c:pt>
                <c:pt idx="7">
                  <c:v>1754.7135501020016</c:v>
                </c:pt>
                <c:pt idx="8">
                  <c:v>1787.3485362420049</c:v>
                </c:pt>
                <c:pt idx="9">
                  <c:v>1806.4016395419953</c:v>
                </c:pt>
                <c:pt idx="10">
                  <c:v>2012.3958692819999</c:v>
                </c:pt>
                <c:pt idx="11">
                  <c:v>2015.0696219219963</c:v>
                </c:pt>
                <c:pt idx="12">
                  <c:v>2120.2787126830035</c:v>
                </c:pt>
                <c:pt idx="13">
                  <c:v>2005.0213311349921</c:v>
                </c:pt>
                <c:pt idx="14">
                  <c:v>2126.3968019609956</c:v>
                </c:pt>
                <c:pt idx="15">
                  <c:v>2005.8556451420011</c:v>
                </c:pt>
                <c:pt idx="16">
                  <c:v>2096.4725881019999</c:v>
                </c:pt>
                <c:pt idx="17">
                  <c:v>2058.717169761996</c:v>
                </c:pt>
                <c:pt idx="18">
                  <c:v>1949.939719342</c:v>
                </c:pt>
                <c:pt idx="19">
                  <c:v>1868.5107276250042</c:v>
                </c:pt>
                <c:pt idx="20">
                  <c:v>2008.5586301649964</c:v>
                </c:pt>
                <c:pt idx="21">
                  <c:v>2314.3101884649896</c:v>
                </c:pt>
                <c:pt idx="22">
                  <c:v>2359.7323415449996</c:v>
                </c:pt>
                <c:pt idx="23">
                  <c:v>2147.6642882249998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'09'!$C$40:$C$63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'09'!$H$40:$H$63</c:f>
              <c:numCache>
                <c:formatCode>#,##0</c:formatCode>
                <c:ptCount val="24"/>
                <c:pt idx="0">
                  <c:v>2177.6777166666666</c:v>
                </c:pt>
                <c:pt idx="1">
                  <c:v>2273.7457166666668</c:v>
                </c:pt>
                <c:pt idx="2">
                  <c:v>2689.8737166666665</c:v>
                </c:pt>
                <c:pt idx="3">
                  <c:v>2685.0897166666668</c:v>
                </c:pt>
                <c:pt idx="4">
                  <c:v>2617.2217166666669</c:v>
                </c:pt>
                <c:pt idx="5">
                  <c:v>2425.7537166666671</c:v>
                </c:pt>
                <c:pt idx="6">
                  <c:v>2060.5337166666664</c:v>
                </c:pt>
                <c:pt idx="7">
                  <c:v>1716.8937166666669</c:v>
                </c:pt>
                <c:pt idx="8">
                  <c:v>2056.3177166666669</c:v>
                </c:pt>
                <c:pt idx="9">
                  <c:v>2263.392616666667</c:v>
                </c:pt>
                <c:pt idx="10">
                  <c:v>2532.5843166666668</c:v>
                </c:pt>
                <c:pt idx="11">
                  <c:v>3262.544456666667</c:v>
                </c:pt>
                <c:pt idx="12">
                  <c:v>3892.9353166666669</c:v>
                </c:pt>
                <c:pt idx="13">
                  <c:v>4200.6038166666631</c:v>
                </c:pt>
                <c:pt idx="14">
                  <c:v>4490.8520966666665</c:v>
                </c:pt>
                <c:pt idx="15">
                  <c:v>3932.1533966666666</c:v>
                </c:pt>
                <c:pt idx="16">
                  <c:v>4006.6555566666666</c:v>
                </c:pt>
                <c:pt idx="17">
                  <c:v>3202.411876666667</c:v>
                </c:pt>
                <c:pt idx="18">
                  <c:v>2017.0664966666668</c:v>
                </c:pt>
                <c:pt idx="19">
                  <c:v>1582.2377166666668</c:v>
                </c:pt>
                <c:pt idx="20">
                  <c:v>1434.2657166666668</c:v>
                </c:pt>
                <c:pt idx="21">
                  <c:v>1657.5297166666669</c:v>
                </c:pt>
                <c:pt idx="22">
                  <c:v>2250.3417166666668</c:v>
                </c:pt>
                <c:pt idx="23">
                  <c:v>2191.9377166666668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31552"/>
        <c:axId val="48312704"/>
      </c:areaChart>
      <c:catAx>
        <c:axId val="46631552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4831270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8312704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31552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Inlandstromverbrauch ohne Verbrauch für Pumpspeicherung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'09'!$C$40:$C$63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'09'!$J$40:$J$63</c:f>
              <c:numCache>
                <c:formatCode>#,##0</c:formatCode>
                <c:ptCount val="24"/>
                <c:pt idx="0">
                  <c:v>6794.6247289516632</c:v>
                </c:pt>
                <c:pt idx="1">
                  <c:v>6408.0763291916628</c:v>
                </c:pt>
                <c:pt idx="2">
                  <c:v>6228.9099959916666</c:v>
                </c:pt>
                <c:pt idx="3">
                  <c:v>5995.1381359916668</c:v>
                </c:pt>
                <c:pt idx="4">
                  <c:v>5987.3442389516631</c:v>
                </c:pt>
                <c:pt idx="5">
                  <c:v>6431.5054842716672</c:v>
                </c:pt>
                <c:pt idx="6">
                  <c:v>7557.4423223116673</c:v>
                </c:pt>
                <c:pt idx="7">
                  <c:v>8589.4837471686715</c:v>
                </c:pt>
                <c:pt idx="8">
                  <c:v>9019.4819772086685</c:v>
                </c:pt>
                <c:pt idx="9">
                  <c:v>9010.2053702086632</c:v>
                </c:pt>
                <c:pt idx="10">
                  <c:v>9059.4339522486662</c:v>
                </c:pt>
                <c:pt idx="11">
                  <c:v>9171.9746788886623</c:v>
                </c:pt>
                <c:pt idx="12">
                  <c:v>9031.6485167496721</c:v>
                </c:pt>
                <c:pt idx="13">
                  <c:v>8964.5157280016592</c:v>
                </c:pt>
                <c:pt idx="14">
                  <c:v>8878.7866074276626</c:v>
                </c:pt>
                <c:pt idx="15">
                  <c:v>8790.2368544086676</c:v>
                </c:pt>
                <c:pt idx="16">
                  <c:v>8685.5118115686673</c:v>
                </c:pt>
                <c:pt idx="17">
                  <c:v>8555.5692369286626</c:v>
                </c:pt>
                <c:pt idx="18">
                  <c:v>8562.671414608667</c:v>
                </c:pt>
                <c:pt idx="19">
                  <c:v>8617.2851269916719</c:v>
                </c:pt>
                <c:pt idx="20">
                  <c:v>8799.149561831664</c:v>
                </c:pt>
                <c:pt idx="21">
                  <c:v>8010.0918030316589</c:v>
                </c:pt>
                <c:pt idx="22">
                  <c:v>7625.1758473116679</c:v>
                </c:pt>
                <c:pt idx="23">
                  <c:v>7159.7120493916673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'09'!$C$40:$C$63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'09'!$K$40:$K$63</c:f>
              <c:numCache>
                <c:formatCode>#,##0</c:formatCode>
                <c:ptCount val="24"/>
                <c:pt idx="0">
                  <c:v>155.46723679999994</c:v>
                </c:pt>
                <c:pt idx="1">
                  <c:v>429.06107159999999</c:v>
                </c:pt>
                <c:pt idx="2">
                  <c:v>1125.6995744000001</c:v>
                </c:pt>
                <c:pt idx="3">
                  <c:v>1327.6113912000001</c:v>
                </c:pt>
                <c:pt idx="4">
                  <c:v>1430.6978243999999</c:v>
                </c:pt>
                <c:pt idx="5">
                  <c:v>467.93574480000001</c:v>
                </c:pt>
                <c:pt idx="6">
                  <c:v>137.2227096</c:v>
                </c:pt>
                <c:pt idx="7">
                  <c:v>0.52364319999999964</c:v>
                </c:pt>
                <c:pt idx="8">
                  <c:v>0.55318080000000003</c:v>
                </c:pt>
                <c:pt idx="9">
                  <c:v>2.9238955999999998</c:v>
                </c:pt>
                <c:pt idx="10">
                  <c:v>203.27586959999996</c:v>
                </c:pt>
                <c:pt idx="11">
                  <c:v>210.21179759999998</c:v>
                </c:pt>
                <c:pt idx="12">
                  <c:v>356.96035919999986</c:v>
                </c:pt>
                <c:pt idx="13">
                  <c:v>391.34372639999992</c:v>
                </c:pt>
                <c:pt idx="14">
                  <c:v>818.18466960000001</c:v>
                </c:pt>
                <c:pt idx="15">
                  <c:v>215.78884799999992</c:v>
                </c:pt>
                <c:pt idx="16">
                  <c:v>409.5051416</c:v>
                </c:pt>
                <c:pt idx="17">
                  <c:v>321.42500760000001</c:v>
                </c:pt>
                <c:pt idx="18">
                  <c:v>115.49352879999999</c:v>
                </c:pt>
                <c:pt idx="19">
                  <c:v>3.6039571999999995</c:v>
                </c:pt>
                <c:pt idx="20">
                  <c:v>3.6302004000000001</c:v>
                </c:pt>
                <c:pt idx="21">
                  <c:v>321.68164319999994</c:v>
                </c:pt>
                <c:pt idx="22">
                  <c:v>321.39113719999995</c:v>
                </c:pt>
                <c:pt idx="23">
                  <c:v>77.719252799999992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'09'!$C$40:$C$63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'09'!$L$40:$L$63</c:f>
              <c:numCache>
                <c:formatCode>#,##0</c:formatCode>
                <c:ptCount val="24"/>
                <c:pt idx="0">
                  <c:v>3026.5264400000001</c:v>
                </c:pt>
                <c:pt idx="1">
                  <c:v>2612.5972999999999</c:v>
                </c:pt>
                <c:pt idx="2">
                  <c:v>2172.7487999999998</c:v>
                </c:pt>
                <c:pt idx="3">
                  <c:v>2028.8853000000001</c:v>
                </c:pt>
                <c:pt idx="4">
                  <c:v>1931.3572600000002</c:v>
                </c:pt>
                <c:pt idx="5">
                  <c:v>2208.3457000000003</c:v>
                </c:pt>
                <c:pt idx="6">
                  <c:v>2658.5205400000004</c:v>
                </c:pt>
                <c:pt idx="7">
                  <c:v>3260.1708400000002</c:v>
                </c:pt>
                <c:pt idx="8">
                  <c:v>2782.028632</c:v>
                </c:pt>
                <c:pt idx="9">
                  <c:v>3015.6517000000003</c:v>
                </c:pt>
                <c:pt idx="10">
                  <c:v>2845.0754000000002</c:v>
                </c:pt>
                <c:pt idx="11">
                  <c:v>2503.9715000000001</c:v>
                </c:pt>
                <c:pt idx="12">
                  <c:v>2337.1945999999998</c:v>
                </c:pt>
                <c:pt idx="13">
                  <c:v>2294.9022000000004</c:v>
                </c:pt>
                <c:pt idx="14">
                  <c:v>2112.5221999999999</c:v>
                </c:pt>
                <c:pt idx="15">
                  <c:v>2347.7266000000004</c:v>
                </c:pt>
                <c:pt idx="16">
                  <c:v>2239.3494000000001</c:v>
                </c:pt>
                <c:pt idx="17">
                  <c:v>2523.9611999999997</c:v>
                </c:pt>
                <c:pt idx="18">
                  <c:v>2790.5529000000001</c:v>
                </c:pt>
                <c:pt idx="19">
                  <c:v>3097.7526800000005</c:v>
                </c:pt>
                <c:pt idx="20">
                  <c:v>4134.9443599999968</c:v>
                </c:pt>
                <c:pt idx="21">
                  <c:v>3804.9525600000006</c:v>
                </c:pt>
                <c:pt idx="22">
                  <c:v>3409.3191999999999</c:v>
                </c:pt>
                <c:pt idx="23">
                  <c:v>3213.0526800000002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37664"/>
        <c:axId val="48339200"/>
      </c:areaChart>
      <c:catAx>
        <c:axId val="48337664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833920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8339200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8337664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3685924055189143"/>
          <c:h val="0.74902104208992437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'10'!$C$40:$C$63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'10'!$D$40:$D$63</c:f>
              <c:numCache>
                <c:formatCode>#,##0</c:formatCode>
                <c:ptCount val="24"/>
                <c:pt idx="0">
                  <c:v>1832.60464</c:v>
                </c:pt>
                <c:pt idx="1">
                  <c:v>1802.1229200000002</c:v>
                </c:pt>
                <c:pt idx="2">
                  <c:v>1797.28163</c:v>
                </c:pt>
                <c:pt idx="3">
                  <c:v>1798.55627</c:v>
                </c:pt>
                <c:pt idx="4">
                  <c:v>1810.9675600000003</c:v>
                </c:pt>
                <c:pt idx="5">
                  <c:v>1851.2738700000002</c:v>
                </c:pt>
                <c:pt idx="6">
                  <c:v>1919.8602700000001</c:v>
                </c:pt>
                <c:pt idx="7">
                  <c:v>2138.7943100000002</c:v>
                </c:pt>
                <c:pt idx="8">
                  <c:v>2189.5525300000004</c:v>
                </c:pt>
                <c:pt idx="9">
                  <c:v>2176.8429099999998</c:v>
                </c:pt>
                <c:pt idx="10">
                  <c:v>2158.5445200000004</c:v>
                </c:pt>
                <c:pt idx="11">
                  <c:v>2165.3414500000003</c:v>
                </c:pt>
                <c:pt idx="12">
                  <c:v>2149.60655</c:v>
                </c:pt>
                <c:pt idx="13">
                  <c:v>2134.6547300000002</c:v>
                </c:pt>
                <c:pt idx="14">
                  <c:v>2036.1090000000002</c:v>
                </c:pt>
                <c:pt idx="15">
                  <c:v>2014.3117400000001</c:v>
                </c:pt>
                <c:pt idx="16">
                  <c:v>1990.3104500000002</c:v>
                </c:pt>
                <c:pt idx="17">
                  <c:v>2008.8560400000001</c:v>
                </c:pt>
                <c:pt idx="18">
                  <c:v>2091.2801600000003</c:v>
                </c:pt>
                <c:pt idx="19">
                  <c:v>2145.2415100000003</c:v>
                </c:pt>
                <c:pt idx="20">
                  <c:v>2056.9701100000002</c:v>
                </c:pt>
                <c:pt idx="21">
                  <c:v>2007.4026200000001</c:v>
                </c:pt>
                <c:pt idx="22">
                  <c:v>1899.7309300000002</c:v>
                </c:pt>
                <c:pt idx="23">
                  <c:v>1843.6507100000001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'10'!$C$40:$C$63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'10'!$E$40:$E$63</c:f>
              <c:numCache>
                <c:formatCode>#,##0</c:formatCode>
                <c:ptCount val="24"/>
                <c:pt idx="0">
                  <c:v>511.86684860000003</c:v>
                </c:pt>
                <c:pt idx="1">
                  <c:v>463.87870859999998</c:v>
                </c:pt>
                <c:pt idx="2">
                  <c:v>565.92140360000008</c:v>
                </c:pt>
                <c:pt idx="3">
                  <c:v>423.60513860000003</c:v>
                </c:pt>
                <c:pt idx="4">
                  <c:v>279.81875860000002</c:v>
                </c:pt>
                <c:pt idx="5">
                  <c:v>497.92492360000006</c:v>
                </c:pt>
                <c:pt idx="6">
                  <c:v>538.39481360000002</c:v>
                </c:pt>
                <c:pt idx="7">
                  <c:v>2737.8050755999998</c:v>
                </c:pt>
                <c:pt idx="8">
                  <c:v>3641.6649825999998</c:v>
                </c:pt>
                <c:pt idx="9">
                  <c:v>3169.3091800799998</c:v>
                </c:pt>
                <c:pt idx="10">
                  <c:v>2870.4149971000006</c:v>
                </c:pt>
                <c:pt idx="11">
                  <c:v>2255.2001756000004</c:v>
                </c:pt>
                <c:pt idx="12">
                  <c:v>1129.9110096000002</c:v>
                </c:pt>
                <c:pt idx="13">
                  <c:v>856.3150796000001</c:v>
                </c:pt>
                <c:pt idx="14">
                  <c:v>702.50322039999992</c:v>
                </c:pt>
                <c:pt idx="15">
                  <c:v>861.5249106</c:v>
                </c:pt>
                <c:pt idx="16">
                  <c:v>871.58489359999999</c:v>
                </c:pt>
                <c:pt idx="17">
                  <c:v>1193.1069921000001</c:v>
                </c:pt>
                <c:pt idx="18">
                  <c:v>2303.4670649</c:v>
                </c:pt>
                <c:pt idx="19">
                  <c:v>4087.4050499000004</c:v>
                </c:pt>
                <c:pt idx="20">
                  <c:v>3274.9693723999999</c:v>
                </c:pt>
                <c:pt idx="21">
                  <c:v>1540.4765041000001</c:v>
                </c:pt>
                <c:pt idx="22">
                  <c:v>976.79558640000005</c:v>
                </c:pt>
                <c:pt idx="23">
                  <c:v>816.63577039999996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'10'!$C$40:$C$63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'10'!$F$40:$F$63</c:f>
              <c:numCache>
                <c:formatCode>#,##0</c:formatCode>
                <c:ptCount val="24"/>
                <c:pt idx="0">
                  <c:v>1640.729018</c:v>
                </c:pt>
                <c:pt idx="1">
                  <c:v>1593.1374390000001</c:v>
                </c:pt>
                <c:pt idx="2">
                  <c:v>1601.6610340000002</c:v>
                </c:pt>
                <c:pt idx="3">
                  <c:v>1588.8214619999999</c:v>
                </c:pt>
                <c:pt idx="4">
                  <c:v>1572.659341</c:v>
                </c:pt>
                <c:pt idx="5">
                  <c:v>1582.1982009999999</c:v>
                </c:pt>
                <c:pt idx="6">
                  <c:v>1817.7127679999999</c:v>
                </c:pt>
                <c:pt idx="7">
                  <c:v>2182.7674340000003</c:v>
                </c:pt>
                <c:pt idx="8">
                  <c:v>2198.3893230000003</c:v>
                </c:pt>
                <c:pt idx="9">
                  <c:v>2199.197545</c:v>
                </c:pt>
                <c:pt idx="10">
                  <c:v>2180.7944619999998</c:v>
                </c:pt>
                <c:pt idx="11">
                  <c:v>2163.8459620000003</c:v>
                </c:pt>
                <c:pt idx="12">
                  <c:v>2187.9870850000002</c:v>
                </c:pt>
                <c:pt idx="13">
                  <c:v>2130.3282389999999</c:v>
                </c:pt>
                <c:pt idx="14">
                  <c:v>2102.4905340000005</c:v>
                </c:pt>
                <c:pt idx="15">
                  <c:v>2115.5381010000001</c:v>
                </c:pt>
                <c:pt idx="16">
                  <c:v>2173.028973</c:v>
                </c:pt>
                <c:pt idx="17">
                  <c:v>2183.26089</c:v>
                </c:pt>
                <c:pt idx="18">
                  <c:v>2201.3825120000001</c:v>
                </c:pt>
                <c:pt idx="19">
                  <c:v>2197.3756960000001</c:v>
                </c:pt>
                <c:pt idx="20">
                  <c:v>2210.5388670000002</c:v>
                </c:pt>
                <c:pt idx="21">
                  <c:v>2179.314378</c:v>
                </c:pt>
                <c:pt idx="22">
                  <c:v>2039.6344060000001</c:v>
                </c:pt>
                <c:pt idx="23">
                  <c:v>1912.3515720000003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'10'!$C$40:$C$63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'10'!$G$40:$G$63</c:f>
              <c:numCache>
                <c:formatCode>#,##0</c:formatCode>
                <c:ptCount val="24"/>
                <c:pt idx="0">
                  <c:v>1210.6802013850006</c:v>
                </c:pt>
                <c:pt idx="1">
                  <c:v>1323.4976811849997</c:v>
                </c:pt>
                <c:pt idx="2">
                  <c:v>1286.6293941849956</c:v>
                </c:pt>
                <c:pt idx="3">
                  <c:v>1279.7028771449961</c:v>
                </c:pt>
                <c:pt idx="4">
                  <c:v>1385.5955727450003</c:v>
                </c:pt>
                <c:pt idx="5">
                  <c:v>1303.4052097850004</c:v>
                </c:pt>
                <c:pt idx="6">
                  <c:v>1356.8519126649928</c:v>
                </c:pt>
                <c:pt idx="7">
                  <c:v>1349.2989197179963</c:v>
                </c:pt>
                <c:pt idx="8">
                  <c:v>1277.7542415179996</c:v>
                </c:pt>
                <c:pt idx="9">
                  <c:v>1217.3058093179959</c:v>
                </c:pt>
                <c:pt idx="10">
                  <c:v>1301.7358909779948</c:v>
                </c:pt>
                <c:pt idx="11">
                  <c:v>1433.4146737179997</c:v>
                </c:pt>
                <c:pt idx="12">
                  <c:v>1533.6136390380002</c:v>
                </c:pt>
                <c:pt idx="13">
                  <c:v>1301.1594018379999</c:v>
                </c:pt>
                <c:pt idx="14">
                  <c:v>1394.8037599179997</c:v>
                </c:pt>
                <c:pt idx="15">
                  <c:v>1138.8402506379928</c:v>
                </c:pt>
                <c:pt idx="16">
                  <c:v>1230.843496598</c:v>
                </c:pt>
                <c:pt idx="17">
                  <c:v>1269.5401765779993</c:v>
                </c:pt>
                <c:pt idx="18">
                  <c:v>1356.5791072579952</c:v>
                </c:pt>
                <c:pt idx="19">
                  <c:v>1107.102911964995</c:v>
                </c:pt>
                <c:pt idx="20">
                  <c:v>1123.4019548249969</c:v>
                </c:pt>
                <c:pt idx="21">
                  <c:v>1231.6035818049957</c:v>
                </c:pt>
                <c:pt idx="22">
                  <c:v>1378.0662809049963</c:v>
                </c:pt>
                <c:pt idx="23">
                  <c:v>1405.2559753849916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'10'!$C$40:$C$63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'10'!$H$40:$H$63</c:f>
              <c:numCache>
                <c:formatCode>#,##0</c:formatCode>
                <c:ptCount val="24"/>
                <c:pt idx="0">
                  <c:v>4238.0144644295269</c:v>
                </c:pt>
                <c:pt idx="1">
                  <c:v>4386.9304644295307</c:v>
                </c:pt>
                <c:pt idx="2">
                  <c:v>4301.8264644295305</c:v>
                </c:pt>
                <c:pt idx="3">
                  <c:v>4181.6384644295313</c:v>
                </c:pt>
                <c:pt idx="4">
                  <c:v>4219.2184644295303</c:v>
                </c:pt>
                <c:pt idx="5">
                  <c:v>4390.3984644295306</c:v>
                </c:pt>
                <c:pt idx="6">
                  <c:v>4203.6264644295306</c:v>
                </c:pt>
                <c:pt idx="7">
                  <c:v>2871.1184644295304</c:v>
                </c:pt>
                <c:pt idx="8">
                  <c:v>2618.46246442953</c:v>
                </c:pt>
                <c:pt idx="9">
                  <c:v>3036.1824644295302</c:v>
                </c:pt>
                <c:pt idx="10">
                  <c:v>3532.4343844295304</c:v>
                </c:pt>
                <c:pt idx="11">
                  <c:v>3835.7354244295302</c:v>
                </c:pt>
                <c:pt idx="12">
                  <c:v>4617.2689644295269</c:v>
                </c:pt>
                <c:pt idx="13">
                  <c:v>5241.130664429531</c:v>
                </c:pt>
                <c:pt idx="14">
                  <c:v>5171.5983444295307</c:v>
                </c:pt>
                <c:pt idx="15">
                  <c:v>4956.0923444295304</c:v>
                </c:pt>
                <c:pt idx="16">
                  <c:v>4634.0682644295302</c:v>
                </c:pt>
                <c:pt idx="17">
                  <c:v>4142.610464429531</c:v>
                </c:pt>
                <c:pt idx="18">
                  <c:v>3565.4504644295303</c:v>
                </c:pt>
                <c:pt idx="19">
                  <c:v>2407.4944644295301</c:v>
                </c:pt>
                <c:pt idx="20">
                  <c:v>2893.97846442953</c:v>
                </c:pt>
                <c:pt idx="21">
                  <c:v>3467.61446442953</c:v>
                </c:pt>
                <c:pt idx="22">
                  <c:v>3909.0304644295302</c:v>
                </c:pt>
                <c:pt idx="23">
                  <c:v>3771.0744644295305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31008"/>
        <c:axId val="53532544"/>
      </c:areaChart>
      <c:catAx>
        <c:axId val="53531008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35325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3532544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531008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Inlandstromverbrauch ohne Verbrauch für Pumpspeicherung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'01'!$J$40:$J$63</c:f>
              <c:numCache>
                <c:formatCode>#,##0</c:formatCode>
                <c:ptCount val="24"/>
                <c:pt idx="0">
                  <c:v>7740.0152505958349</c:v>
                </c:pt>
                <c:pt idx="1">
                  <c:v>7370.6598767558353</c:v>
                </c:pt>
                <c:pt idx="2">
                  <c:v>7198.1331063958387</c:v>
                </c:pt>
                <c:pt idx="3">
                  <c:v>7013.4622379558314</c:v>
                </c:pt>
                <c:pt idx="4">
                  <c:v>7106.8283512758353</c:v>
                </c:pt>
                <c:pt idx="5">
                  <c:v>7506.3385081558345</c:v>
                </c:pt>
                <c:pt idx="6">
                  <c:v>8454.4338973958274</c:v>
                </c:pt>
                <c:pt idx="7">
                  <c:v>9773.4282010968436</c:v>
                </c:pt>
                <c:pt idx="8">
                  <c:v>10193.06685341684</c:v>
                </c:pt>
                <c:pt idx="9">
                  <c:v>10231.149369736837</c:v>
                </c:pt>
                <c:pt idx="10">
                  <c:v>10282.285110096844</c:v>
                </c:pt>
                <c:pt idx="11">
                  <c:v>10264.042428536835</c:v>
                </c:pt>
                <c:pt idx="12">
                  <c:v>10158.393846056839</c:v>
                </c:pt>
                <c:pt idx="13">
                  <c:v>10001.828040776834</c:v>
                </c:pt>
                <c:pt idx="14">
                  <c:v>9938.8422006168439</c:v>
                </c:pt>
                <c:pt idx="15">
                  <c:v>9902.1325856968397</c:v>
                </c:pt>
                <c:pt idx="16">
                  <c:v>9886.6302734968358</c:v>
                </c:pt>
                <c:pt idx="17">
                  <c:v>10437.519856696839</c:v>
                </c:pt>
                <c:pt idx="18">
                  <c:v>10667.670775136845</c:v>
                </c:pt>
                <c:pt idx="19">
                  <c:v>10269.611282435832</c:v>
                </c:pt>
                <c:pt idx="20">
                  <c:v>9753.4221105558318</c:v>
                </c:pt>
                <c:pt idx="21">
                  <c:v>9124.7037040758387</c:v>
                </c:pt>
                <c:pt idx="22">
                  <c:v>8893.7298279558381</c:v>
                </c:pt>
                <c:pt idx="23">
                  <c:v>8342.4275588758392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'01'!$K$40:$K$63</c:f>
              <c:numCache>
                <c:formatCode>#,##0</c:formatCode>
                <c:ptCount val="24"/>
                <c:pt idx="0">
                  <c:v>444.90137240000001</c:v>
                </c:pt>
                <c:pt idx="1">
                  <c:v>640.41662120000001</c:v>
                </c:pt>
                <c:pt idx="2">
                  <c:v>1273.993142</c:v>
                </c:pt>
                <c:pt idx="3">
                  <c:v>1497.5850944000001</c:v>
                </c:pt>
                <c:pt idx="4">
                  <c:v>1709.9760820000001</c:v>
                </c:pt>
                <c:pt idx="5">
                  <c:v>1293.6144532000001</c:v>
                </c:pt>
                <c:pt idx="6">
                  <c:v>897.25117120000004</c:v>
                </c:pt>
                <c:pt idx="7">
                  <c:v>275.32880919999997</c:v>
                </c:pt>
                <c:pt idx="8">
                  <c:v>279.3211852</c:v>
                </c:pt>
                <c:pt idx="9">
                  <c:v>337.42352519999997</c:v>
                </c:pt>
                <c:pt idx="10">
                  <c:v>371.40104679999996</c:v>
                </c:pt>
                <c:pt idx="11">
                  <c:v>426.9052312</c:v>
                </c:pt>
                <c:pt idx="12">
                  <c:v>530.61589400000003</c:v>
                </c:pt>
                <c:pt idx="13">
                  <c:v>177.210486</c:v>
                </c:pt>
                <c:pt idx="14">
                  <c:v>320.69885799999997</c:v>
                </c:pt>
                <c:pt idx="15">
                  <c:v>395.90412279999993</c:v>
                </c:pt>
                <c:pt idx="16">
                  <c:v>761.9186876</c:v>
                </c:pt>
                <c:pt idx="17">
                  <c:v>496.161766</c:v>
                </c:pt>
                <c:pt idx="18">
                  <c:v>232.32094039999998</c:v>
                </c:pt>
                <c:pt idx="19">
                  <c:v>183.46235479999999</c:v>
                </c:pt>
                <c:pt idx="20">
                  <c:v>231.96979719999996</c:v>
                </c:pt>
                <c:pt idx="21">
                  <c:v>35.511415999999997</c:v>
                </c:pt>
                <c:pt idx="22">
                  <c:v>297.63601079999989</c:v>
                </c:pt>
                <c:pt idx="23">
                  <c:v>665.51501800000005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'01'!$L$40:$L$63</c:f>
              <c:numCache>
                <c:formatCode>#,##0</c:formatCode>
                <c:ptCount val="24"/>
                <c:pt idx="0">
                  <c:v>1512.7308760000001</c:v>
                </c:pt>
                <c:pt idx="1">
                  <c:v>1484.891216</c:v>
                </c:pt>
                <c:pt idx="2">
                  <c:v>1274.8056160000001</c:v>
                </c:pt>
                <c:pt idx="3">
                  <c:v>1185.723516</c:v>
                </c:pt>
                <c:pt idx="4">
                  <c:v>1024.1240760000001</c:v>
                </c:pt>
                <c:pt idx="5">
                  <c:v>1124.231376</c:v>
                </c:pt>
                <c:pt idx="6">
                  <c:v>1111.601956</c:v>
                </c:pt>
                <c:pt idx="7">
                  <c:v>1410.2631959999999</c:v>
                </c:pt>
                <c:pt idx="8">
                  <c:v>1280.5619760000002</c:v>
                </c:pt>
                <c:pt idx="9">
                  <c:v>1245.333568</c:v>
                </c:pt>
                <c:pt idx="10">
                  <c:v>1244.9682360000002</c:v>
                </c:pt>
                <c:pt idx="11">
                  <c:v>1227.5362560000001</c:v>
                </c:pt>
                <c:pt idx="12">
                  <c:v>1202.4378560000002</c:v>
                </c:pt>
                <c:pt idx="13">
                  <c:v>1286.8294560000002</c:v>
                </c:pt>
                <c:pt idx="14">
                  <c:v>1481.8385560000002</c:v>
                </c:pt>
                <c:pt idx="15">
                  <c:v>1265.3610759999999</c:v>
                </c:pt>
                <c:pt idx="16">
                  <c:v>1042.0890160000001</c:v>
                </c:pt>
                <c:pt idx="17">
                  <c:v>1129.1902160000002</c:v>
                </c:pt>
                <c:pt idx="18">
                  <c:v>1513.7275960000002</c:v>
                </c:pt>
                <c:pt idx="19">
                  <c:v>1766.7890600000001</c:v>
                </c:pt>
                <c:pt idx="20">
                  <c:v>1458.0891560000002</c:v>
                </c:pt>
                <c:pt idx="21">
                  <c:v>1321.9080160000001</c:v>
                </c:pt>
                <c:pt idx="22">
                  <c:v>1245.3235160000004</c:v>
                </c:pt>
                <c:pt idx="23">
                  <c:v>1348.7955159999999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270976"/>
        <c:axId val="182297728"/>
      </c:areaChart>
      <c:catAx>
        <c:axId val="182270976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229772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82297728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2270976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792899408284023E-2"/>
          <c:y val="0.90392321548041776"/>
          <c:w val="0.97337278106508884"/>
          <c:h val="9.019628428799342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4023668639053251"/>
          <c:h val="0.75098183015822262"/>
        </c:manualLayout>
      </c:layout>
      <c:areaChart>
        <c:grouping val="stacked"/>
        <c:varyColors val="0"/>
        <c:ser>
          <c:idx val="3"/>
          <c:order val="0"/>
          <c:tx>
            <c:v>Inlandstromverbrauch ohne Verbrauch für Pumpspeicherung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'10'!$C$40:$C$63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'10'!$J$40:$J$63</c:f>
              <c:numCache>
                <c:formatCode>#,##0</c:formatCode>
                <c:ptCount val="24"/>
                <c:pt idx="0">
                  <c:v>6692.3032172145304</c:v>
                </c:pt>
                <c:pt idx="1">
                  <c:v>6385.9510136145309</c:v>
                </c:pt>
                <c:pt idx="2">
                  <c:v>6227.153010614531</c:v>
                </c:pt>
                <c:pt idx="3">
                  <c:v>6050.7540373745278</c:v>
                </c:pt>
                <c:pt idx="4">
                  <c:v>6098.3980091745307</c:v>
                </c:pt>
                <c:pt idx="5">
                  <c:v>6546.7043532145308</c:v>
                </c:pt>
                <c:pt idx="6">
                  <c:v>7675.7281262945235</c:v>
                </c:pt>
                <c:pt idx="7">
                  <c:v>8945.2609129475277</c:v>
                </c:pt>
                <c:pt idx="8">
                  <c:v>9222.7465499475311</c:v>
                </c:pt>
                <c:pt idx="9">
                  <c:v>9199.9042352275283</c:v>
                </c:pt>
                <c:pt idx="10">
                  <c:v>9267.5741741075271</c:v>
                </c:pt>
                <c:pt idx="11">
                  <c:v>9400.2333225475304</c:v>
                </c:pt>
                <c:pt idx="12">
                  <c:v>9227.7299412675311</c:v>
                </c:pt>
                <c:pt idx="13">
                  <c:v>9082.4111400675301</c:v>
                </c:pt>
                <c:pt idx="14">
                  <c:v>9045.3925775475309</c:v>
                </c:pt>
                <c:pt idx="15">
                  <c:v>8903.0885230675267</c:v>
                </c:pt>
                <c:pt idx="16">
                  <c:v>8783.3145044275279</c:v>
                </c:pt>
                <c:pt idx="17">
                  <c:v>8806.8763075075312</c:v>
                </c:pt>
                <c:pt idx="18">
                  <c:v>9017.0850329875284</c:v>
                </c:pt>
                <c:pt idx="19">
                  <c:v>9374.4444722945263</c:v>
                </c:pt>
                <c:pt idx="20">
                  <c:v>8848.8002482545307</c:v>
                </c:pt>
                <c:pt idx="21">
                  <c:v>8090.7393937345278</c:v>
                </c:pt>
                <c:pt idx="22">
                  <c:v>7657.6103885345274</c:v>
                </c:pt>
                <c:pt idx="23">
                  <c:v>7141.4877202145271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'10'!$C$40:$C$63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'10'!$K$40:$K$63</c:f>
              <c:numCache>
                <c:formatCode>#,##0</c:formatCode>
                <c:ptCount val="24"/>
                <c:pt idx="0">
                  <c:v>822.72765520000007</c:v>
                </c:pt>
                <c:pt idx="1">
                  <c:v>1646.2898996000001</c:v>
                </c:pt>
                <c:pt idx="2">
                  <c:v>1732.1328756</c:v>
                </c:pt>
                <c:pt idx="3">
                  <c:v>1900.2692108000001</c:v>
                </c:pt>
                <c:pt idx="4">
                  <c:v>2065.5600356</c:v>
                </c:pt>
                <c:pt idx="5">
                  <c:v>1894.0104756000001</c:v>
                </c:pt>
                <c:pt idx="6">
                  <c:v>718.47830240000008</c:v>
                </c:pt>
                <c:pt idx="7">
                  <c:v>5.2788908000000001</c:v>
                </c:pt>
                <c:pt idx="8">
                  <c:v>1.1706076000000001</c:v>
                </c:pt>
                <c:pt idx="9">
                  <c:v>0.5797736</c:v>
                </c:pt>
                <c:pt idx="10">
                  <c:v>479.9815284</c:v>
                </c:pt>
                <c:pt idx="11">
                  <c:v>343.48470719999995</c:v>
                </c:pt>
                <c:pt idx="12">
                  <c:v>477.26226680000002</c:v>
                </c:pt>
                <c:pt idx="13">
                  <c:v>601.65386679999995</c:v>
                </c:pt>
                <c:pt idx="14">
                  <c:v>624.08714520000001</c:v>
                </c:pt>
                <c:pt idx="15">
                  <c:v>359.27018359999994</c:v>
                </c:pt>
                <c:pt idx="16">
                  <c:v>368.49599319999999</c:v>
                </c:pt>
                <c:pt idx="17">
                  <c:v>442.65408759999997</c:v>
                </c:pt>
                <c:pt idx="18">
                  <c:v>567.42904759999999</c:v>
                </c:pt>
                <c:pt idx="19">
                  <c:v>1.2820119999999995</c:v>
                </c:pt>
                <c:pt idx="20">
                  <c:v>40.466804400000001</c:v>
                </c:pt>
                <c:pt idx="21">
                  <c:v>281.57617859999993</c:v>
                </c:pt>
                <c:pt idx="22">
                  <c:v>519.61717920000001</c:v>
                </c:pt>
                <c:pt idx="23">
                  <c:v>584.03501200000005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'10'!$C$40:$C$63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'10'!$L$40:$L$63</c:f>
              <c:numCache>
                <c:formatCode>#,##0</c:formatCode>
                <c:ptCount val="24"/>
                <c:pt idx="0">
                  <c:v>1918.8643000000002</c:v>
                </c:pt>
                <c:pt idx="1">
                  <c:v>1537.3263000000002</c:v>
                </c:pt>
                <c:pt idx="2">
                  <c:v>1594.03404</c:v>
                </c:pt>
                <c:pt idx="3">
                  <c:v>1321.3009640000002</c:v>
                </c:pt>
                <c:pt idx="4">
                  <c:v>1104.3016520000001</c:v>
                </c:pt>
                <c:pt idx="5">
                  <c:v>1184.4858400000001</c:v>
                </c:pt>
                <c:pt idx="6">
                  <c:v>1442.2398000000001</c:v>
                </c:pt>
                <c:pt idx="7">
                  <c:v>2329.2443999999996</c:v>
                </c:pt>
                <c:pt idx="8">
                  <c:v>2701.9063839999999</c:v>
                </c:pt>
                <c:pt idx="9">
                  <c:v>2598.3539000000005</c:v>
                </c:pt>
                <c:pt idx="10">
                  <c:v>2296.3685519999999</c:v>
                </c:pt>
                <c:pt idx="11">
                  <c:v>2109.8196560000001</c:v>
                </c:pt>
                <c:pt idx="12">
                  <c:v>1913.3950400000003</c:v>
                </c:pt>
                <c:pt idx="13">
                  <c:v>1979.5231080000001</c:v>
                </c:pt>
                <c:pt idx="14">
                  <c:v>1738.025136</c:v>
                </c:pt>
                <c:pt idx="15">
                  <c:v>1823.9486400000003</c:v>
                </c:pt>
                <c:pt idx="16">
                  <c:v>1748.0255800000002</c:v>
                </c:pt>
                <c:pt idx="17">
                  <c:v>1547.8441680000001</c:v>
                </c:pt>
                <c:pt idx="18">
                  <c:v>1933.6452280000001</c:v>
                </c:pt>
                <c:pt idx="19">
                  <c:v>2568.8931480000001</c:v>
                </c:pt>
                <c:pt idx="20">
                  <c:v>2670.5917160000004</c:v>
                </c:pt>
                <c:pt idx="21">
                  <c:v>2054.0959760000001</c:v>
                </c:pt>
                <c:pt idx="22">
                  <c:v>2026.0300999999999</c:v>
                </c:pt>
                <c:pt idx="23">
                  <c:v>2023.4457600000003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58912"/>
        <c:axId val="53981184"/>
      </c:areaChart>
      <c:catAx>
        <c:axId val="53958912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98118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3981184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958912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3685924055189143"/>
          <c:h val="0.74902104208992437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'11'!$D$40:$D$63</c:f>
              <c:numCache>
                <c:formatCode>#,##0</c:formatCode>
                <c:ptCount val="24"/>
                <c:pt idx="0">
                  <c:v>2583.876835</c:v>
                </c:pt>
                <c:pt idx="1">
                  <c:v>2597.6024570000004</c:v>
                </c:pt>
                <c:pt idx="2">
                  <c:v>2604.8192430000004</c:v>
                </c:pt>
                <c:pt idx="3">
                  <c:v>2621.3493580000004</c:v>
                </c:pt>
                <c:pt idx="4">
                  <c:v>2622.3214480000001</c:v>
                </c:pt>
                <c:pt idx="5">
                  <c:v>2616.3540050000001</c:v>
                </c:pt>
                <c:pt idx="6">
                  <c:v>2624.7460140000003</c:v>
                </c:pt>
                <c:pt idx="7">
                  <c:v>2570.6173480000002</c:v>
                </c:pt>
                <c:pt idx="8">
                  <c:v>2589.3513070000008</c:v>
                </c:pt>
                <c:pt idx="9">
                  <c:v>2605.9333360000001</c:v>
                </c:pt>
                <c:pt idx="10">
                  <c:v>2602.3535959999999</c:v>
                </c:pt>
                <c:pt idx="11">
                  <c:v>2645.804333</c:v>
                </c:pt>
                <c:pt idx="12">
                  <c:v>2674.6043299999997</c:v>
                </c:pt>
                <c:pt idx="13">
                  <c:v>2678.8888509999997</c:v>
                </c:pt>
                <c:pt idx="14">
                  <c:v>2691.7060110000002</c:v>
                </c:pt>
                <c:pt idx="15">
                  <c:v>2671.3944710000001</c:v>
                </c:pt>
                <c:pt idx="16">
                  <c:v>2686.0619970000007</c:v>
                </c:pt>
                <c:pt idx="17">
                  <c:v>2699.5401849999998</c:v>
                </c:pt>
                <c:pt idx="18">
                  <c:v>2705.1201560000004</c:v>
                </c:pt>
                <c:pt idx="19">
                  <c:v>2725.1953560000002</c:v>
                </c:pt>
                <c:pt idx="20">
                  <c:v>2747.8533700000003</c:v>
                </c:pt>
                <c:pt idx="21">
                  <c:v>2768.1310150000004</c:v>
                </c:pt>
                <c:pt idx="22">
                  <c:v>2712.1324160000004</c:v>
                </c:pt>
                <c:pt idx="23">
                  <c:v>2682.2391950000001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'11'!$E$40:$E$63</c:f>
              <c:numCache>
                <c:formatCode>#,##0</c:formatCode>
                <c:ptCount val="24"/>
                <c:pt idx="0">
                  <c:v>1233.2736112800003</c:v>
                </c:pt>
                <c:pt idx="1">
                  <c:v>896.70072312000002</c:v>
                </c:pt>
                <c:pt idx="2">
                  <c:v>682.46725020000008</c:v>
                </c:pt>
                <c:pt idx="3">
                  <c:v>706.63707660000011</c:v>
                </c:pt>
                <c:pt idx="4">
                  <c:v>517.43137000000013</c:v>
                </c:pt>
                <c:pt idx="5">
                  <c:v>608.86028327999998</c:v>
                </c:pt>
                <c:pt idx="6">
                  <c:v>967.99229592000006</c:v>
                </c:pt>
                <c:pt idx="7">
                  <c:v>2577.2413725000001</c:v>
                </c:pt>
                <c:pt idx="8">
                  <c:v>3006.5394580000002</c:v>
                </c:pt>
                <c:pt idx="9">
                  <c:v>3288.0795779999999</c:v>
                </c:pt>
                <c:pt idx="10">
                  <c:v>3320.3291795000005</c:v>
                </c:pt>
                <c:pt idx="11">
                  <c:v>3233.9502309999998</c:v>
                </c:pt>
                <c:pt idx="12">
                  <c:v>3104.1997189999997</c:v>
                </c:pt>
                <c:pt idx="13">
                  <c:v>3004.4461055000006</c:v>
                </c:pt>
                <c:pt idx="14">
                  <c:v>2954.5998530000002</c:v>
                </c:pt>
                <c:pt idx="15">
                  <c:v>2738.4032580000003</c:v>
                </c:pt>
                <c:pt idx="16">
                  <c:v>2507.1150245000003</c:v>
                </c:pt>
                <c:pt idx="17">
                  <c:v>3168.5360795000001</c:v>
                </c:pt>
                <c:pt idx="18">
                  <c:v>3498.7634134999998</c:v>
                </c:pt>
                <c:pt idx="19">
                  <c:v>3318.9974240000001</c:v>
                </c:pt>
                <c:pt idx="20">
                  <c:v>2819.0056</c:v>
                </c:pt>
                <c:pt idx="21">
                  <c:v>2049.8032090000002</c:v>
                </c:pt>
                <c:pt idx="22">
                  <c:v>1555.0902070000002</c:v>
                </c:pt>
                <c:pt idx="23">
                  <c:v>1308.0754325000003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'11'!$F$40:$F$63</c:f>
              <c:numCache>
                <c:formatCode>#,##0</c:formatCode>
                <c:ptCount val="24"/>
                <c:pt idx="0">
                  <c:v>1850.7073500000001</c:v>
                </c:pt>
                <c:pt idx="1">
                  <c:v>1805.0231060000001</c:v>
                </c:pt>
                <c:pt idx="2">
                  <c:v>1832.9020730000002</c:v>
                </c:pt>
                <c:pt idx="3">
                  <c:v>1813.9666179999999</c:v>
                </c:pt>
                <c:pt idx="4">
                  <c:v>1813.2430079999999</c:v>
                </c:pt>
                <c:pt idx="5">
                  <c:v>1881.0709120000004</c:v>
                </c:pt>
                <c:pt idx="6">
                  <c:v>2019.1188620000003</c:v>
                </c:pt>
                <c:pt idx="7">
                  <c:v>2280.5101730000001</c:v>
                </c:pt>
                <c:pt idx="8">
                  <c:v>2376.0405740000001</c:v>
                </c:pt>
                <c:pt idx="9">
                  <c:v>2586.4142670000001</c:v>
                </c:pt>
                <c:pt idx="10">
                  <c:v>2608.3393890000002</c:v>
                </c:pt>
                <c:pt idx="11">
                  <c:v>2622.6732830000001</c:v>
                </c:pt>
                <c:pt idx="12">
                  <c:v>2614.50945</c:v>
                </c:pt>
                <c:pt idx="13">
                  <c:v>2611.3557900000001</c:v>
                </c:pt>
                <c:pt idx="14">
                  <c:v>2644.6627170000002</c:v>
                </c:pt>
                <c:pt idx="15">
                  <c:v>2653.2300620000001</c:v>
                </c:pt>
                <c:pt idx="16">
                  <c:v>2631.7710280000001</c:v>
                </c:pt>
                <c:pt idx="17">
                  <c:v>2563.623822</c:v>
                </c:pt>
                <c:pt idx="18">
                  <c:v>2619.1582619999999</c:v>
                </c:pt>
                <c:pt idx="19">
                  <c:v>2659.1539730000004</c:v>
                </c:pt>
                <c:pt idx="20">
                  <c:v>2640.9166010000004</c:v>
                </c:pt>
                <c:pt idx="21">
                  <c:v>2508.9619460000004</c:v>
                </c:pt>
                <c:pt idx="22">
                  <c:v>2281.9461900000001</c:v>
                </c:pt>
                <c:pt idx="23">
                  <c:v>2054.8789669999996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'11'!$G$40:$G$63</c:f>
              <c:numCache>
                <c:formatCode>#,##0</c:formatCode>
                <c:ptCount val="24"/>
                <c:pt idx="0">
                  <c:v>1652.5976509890004</c:v>
                </c:pt>
                <c:pt idx="1">
                  <c:v>1639.1261472689955</c:v>
                </c:pt>
                <c:pt idx="2">
                  <c:v>1640.9187507489996</c:v>
                </c:pt>
                <c:pt idx="3">
                  <c:v>1638.2684002289959</c:v>
                </c:pt>
                <c:pt idx="4">
                  <c:v>1566.7544109089959</c:v>
                </c:pt>
                <c:pt idx="5">
                  <c:v>1742.9565555889958</c:v>
                </c:pt>
                <c:pt idx="6">
                  <c:v>1857.5219595489923</c:v>
                </c:pt>
                <c:pt idx="7">
                  <c:v>1948.4187307580048</c:v>
                </c:pt>
                <c:pt idx="8">
                  <c:v>1978.9976704179926</c:v>
                </c:pt>
                <c:pt idx="9">
                  <c:v>2011.3410493779961</c:v>
                </c:pt>
                <c:pt idx="10">
                  <c:v>2048.3858823579967</c:v>
                </c:pt>
                <c:pt idx="11">
                  <c:v>2138.0014339780037</c:v>
                </c:pt>
                <c:pt idx="12">
                  <c:v>2188.7382852580013</c:v>
                </c:pt>
                <c:pt idx="13">
                  <c:v>2359.9807723179997</c:v>
                </c:pt>
                <c:pt idx="14">
                  <c:v>2528.6166936179998</c:v>
                </c:pt>
                <c:pt idx="15">
                  <c:v>2657.2340828180049</c:v>
                </c:pt>
                <c:pt idx="16">
                  <c:v>2511.286271677996</c:v>
                </c:pt>
                <c:pt idx="17">
                  <c:v>2589.9155154779965</c:v>
                </c:pt>
                <c:pt idx="18">
                  <c:v>2634.5566698379871</c:v>
                </c:pt>
                <c:pt idx="19">
                  <c:v>2630.0596919089921</c:v>
                </c:pt>
                <c:pt idx="20">
                  <c:v>2914.8435845889962</c:v>
                </c:pt>
                <c:pt idx="21">
                  <c:v>2900.4583159089916</c:v>
                </c:pt>
                <c:pt idx="22">
                  <c:v>2757.0052471489962</c:v>
                </c:pt>
                <c:pt idx="23">
                  <c:v>2578.3424209690002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'11'!$H$40:$H$63</c:f>
              <c:numCache>
                <c:formatCode>#,##0</c:formatCode>
                <c:ptCount val="24"/>
                <c:pt idx="0">
                  <c:v>2443.7217972222224</c:v>
                </c:pt>
                <c:pt idx="1">
                  <c:v>2728.3937972222225</c:v>
                </c:pt>
                <c:pt idx="2">
                  <c:v>2772.7457972222223</c:v>
                </c:pt>
                <c:pt idx="3">
                  <c:v>2694.3537972222221</c:v>
                </c:pt>
                <c:pt idx="4">
                  <c:v>2717.4817972222222</c:v>
                </c:pt>
                <c:pt idx="5">
                  <c:v>2989.2817972222224</c:v>
                </c:pt>
                <c:pt idx="6">
                  <c:v>3358.6897972222223</c:v>
                </c:pt>
                <c:pt idx="7">
                  <c:v>1875.7977972222225</c:v>
                </c:pt>
                <c:pt idx="8">
                  <c:v>1798.8137972222223</c:v>
                </c:pt>
                <c:pt idx="9">
                  <c:v>1392.4657972222224</c:v>
                </c:pt>
                <c:pt idx="10">
                  <c:v>1361.0337972222223</c:v>
                </c:pt>
                <c:pt idx="11">
                  <c:v>1288.6720172222226</c:v>
                </c:pt>
                <c:pt idx="12">
                  <c:v>1199.1629572222223</c:v>
                </c:pt>
                <c:pt idx="13">
                  <c:v>1172.6140772222225</c:v>
                </c:pt>
                <c:pt idx="14">
                  <c:v>1082.8798172222223</c:v>
                </c:pt>
                <c:pt idx="15">
                  <c:v>1187.9762172222224</c:v>
                </c:pt>
                <c:pt idx="16">
                  <c:v>1489.1577972222224</c:v>
                </c:pt>
                <c:pt idx="17">
                  <c:v>1345.1177972222224</c:v>
                </c:pt>
                <c:pt idx="18">
                  <c:v>1067.0697972222224</c:v>
                </c:pt>
                <c:pt idx="19">
                  <c:v>960.06179722222225</c:v>
                </c:pt>
                <c:pt idx="20">
                  <c:v>1040.2057972222221</c:v>
                </c:pt>
                <c:pt idx="21">
                  <c:v>1379.3897972222223</c:v>
                </c:pt>
                <c:pt idx="22">
                  <c:v>1672.8017972222224</c:v>
                </c:pt>
                <c:pt idx="23">
                  <c:v>1849.3337972222225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49440"/>
        <c:axId val="71150976"/>
      </c:areaChart>
      <c:catAx>
        <c:axId val="71149440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711509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71150976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1149440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4023668639053251"/>
          <c:h val="0.75098183015822262"/>
        </c:manualLayout>
      </c:layout>
      <c:areaChart>
        <c:grouping val="stacked"/>
        <c:varyColors val="0"/>
        <c:ser>
          <c:idx val="3"/>
          <c:order val="0"/>
          <c:tx>
            <c:v>Inlandstromverbrauch ohne Verbrauch für Pumpspeicherung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'11'!$J$40:$J$63</c:f>
              <c:numCache>
                <c:formatCode>#,##0</c:formatCode>
                <c:ptCount val="24"/>
                <c:pt idx="0">
                  <c:v>7285.4904272912181</c:v>
                </c:pt>
                <c:pt idx="1">
                  <c:v>6928.5518482112184</c:v>
                </c:pt>
                <c:pt idx="2">
                  <c:v>6765.9047441712228</c:v>
                </c:pt>
                <c:pt idx="3">
                  <c:v>6558.6749540512183</c:v>
                </c:pt>
                <c:pt idx="4">
                  <c:v>6639.6342037312188</c:v>
                </c:pt>
                <c:pt idx="5">
                  <c:v>7055.0194750912196</c:v>
                </c:pt>
                <c:pt idx="6">
                  <c:v>8102.690052691215</c:v>
                </c:pt>
                <c:pt idx="7">
                  <c:v>9319.6084994802259</c:v>
                </c:pt>
                <c:pt idx="8">
                  <c:v>9672.0522330402127</c:v>
                </c:pt>
                <c:pt idx="9">
                  <c:v>9701.5576572002192</c:v>
                </c:pt>
                <c:pt idx="10">
                  <c:v>9803.5906728802165</c:v>
                </c:pt>
                <c:pt idx="11">
                  <c:v>9952.0842862002228</c:v>
                </c:pt>
                <c:pt idx="12">
                  <c:v>9884.8447366802211</c:v>
                </c:pt>
                <c:pt idx="13">
                  <c:v>9797.824410440222</c:v>
                </c:pt>
                <c:pt idx="14">
                  <c:v>9762.1717278402248</c:v>
                </c:pt>
                <c:pt idx="15">
                  <c:v>9814.1858614402263</c:v>
                </c:pt>
                <c:pt idx="16">
                  <c:v>9935.1669012002185</c:v>
                </c:pt>
                <c:pt idx="17">
                  <c:v>10262.177383600218</c:v>
                </c:pt>
                <c:pt idx="18">
                  <c:v>10153.754412560211</c:v>
                </c:pt>
                <c:pt idx="19">
                  <c:v>9734.6273041312179</c:v>
                </c:pt>
                <c:pt idx="20">
                  <c:v>9139.1219984112176</c:v>
                </c:pt>
                <c:pt idx="21">
                  <c:v>8576.0671839312181</c:v>
                </c:pt>
                <c:pt idx="22">
                  <c:v>8213.366560571214</c:v>
                </c:pt>
                <c:pt idx="23">
                  <c:v>7740.4792294912231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'11'!$K$40:$K$63</c:f>
              <c:numCache>
                <c:formatCode>#,##0</c:formatCode>
                <c:ptCount val="24"/>
                <c:pt idx="0">
                  <c:v>452.83469719999999</c:v>
                </c:pt>
                <c:pt idx="1">
                  <c:v>796.19306240000003</c:v>
                </c:pt>
                <c:pt idx="2">
                  <c:v>990.55879000000004</c:v>
                </c:pt>
                <c:pt idx="3">
                  <c:v>1200.8274959999999</c:v>
                </c:pt>
                <c:pt idx="4">
                  <c:v>1026.8652703999999</c:v>
                </c:pt>
                <c:pt idx="5">
                  <c:v>1030.475142</c:v>
                </c:pt>
                <c:pt idx="6">
                  <c:v>891.97230400000001</c:v>
                </c:pt>
                <c:pt idx="7">
                  <c:v>111.69488199999999</c:v>
                </c:pt>
                <c:pt idx="8">
                  <c:v>1.3323775999999996</c:v>
                </c:pt>
                <c:pt idx="9">
                  <c:v>0.4252184</c:v>
                </c:pt>
                <c:pt idx="10">
                  <c:v>1.3207792</c:v>
                </c:pt>
                <c:pt idx="11">
                  <c:v>0.34185599999999999</c:v>
                </c:pt>
                <c:pt idx="12">
                  <c:v>4.1289007999999994</c:v>
                </c:pt>
                <c:pt idx="13">
                  <c:v>0.3641296</c:v>
                </c:pt>
                <c:pt idx="14">
                  <c:v>1.3350079999999995</c:v>
                </c:pt>
                <c:pt idx="15">
                  <c:v>0.34197759999999999</c:v>
                </c:pt>
                <c:pt idx="16">
                  <c:v>135.5322692</c:v>
                </c:pt>
                <c:pt idx="17">
                  <c:v>0.36303960000000002</c:v>
                </c:pt>
                <c:pt idx="18">
                  <c:v>1.3710739999999995</c:v>
                </c:pt>
                <c:pt idx="19">
                  <c:v>0.54122999999999999</c:v>
                </c:pt>
                <c:pt idx="20">
                  <c:v>319.56067439999998</c:v>
                </c:pt>
                <c:pt idx="21">
                  <c:v>71.044107199999985</c:v>
                </c:pt>
                <c:pt idx="22">
                  <c:v>22.803364799999997</c:v>
                </c:pt>
                <c:pt idx="23">
                  <c:v>259.10463919999995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'11'!$L$40:$L$63</c:f>
              <c:numCache>
                <c:formatCode>#,##0</c:formatCode>
                <c:ptCount val="24"/>
                <c:pt idx="0">
                  <c:v>2025.8521200000002</c:v>
                </c:pt>
                <c:pt idx="1">
                  <c:v>1942.10132</c:v>
                </c:pt>
                <c:pt idx="2">
                  <c:v>1777.38958</c:v>
                </c:pt>
                <c:pt idx="3">
                  <c:v>1715.0728000000001</c:v>
                </c:pt>
                <c:pt idx="4">
                  <c:v>1570.7325600000001</c:v>
                </c:pt>
                <c:pt idx="5">
                  <c:v>1753.0289360000002</c:v>
                </c:pt>
                <c:pt idx="6">
                  <c:v>1833.4065720000001</c:v>
                </c:pt>
                <c:pt idx="7">
                  <c:v>1821.2820400000001</c:v>
                </c:pt>
                <c:pt idx="8">
                  <c:v>2076.3581959999997</c:v>
                </c:pt>
                <c:pt idx="9">
                  <c:v>2182.2511520000003</c:v>
                </c:pt>
                <c:pt idx="10">
                  <c:v>2135.5303919999997</c:v>
                </c:pt>
                <c:pt idx="11">
                  <c:v>1976.675156</c:v>
                </c:pt>
                <c:pt idx="12">
                  <c:v>1892.2411040000002</c:v>
                </c:pt>
                <c:pt idx="13">
                  <c:v>2029.0970560000001</c:v>
                </c:pt>
                <c:pt idx="14">
                  <c:v>2138.9583560000001</c:v>
                </c:pt>
                <c:pt idx="15">
                  <c:v>2093.7102520000003</c:v>
                </c:pt>
                <c:pt idx="16">
                  <c:v>1754.6929480000003</c:v>
                </c:pt>
                <c:pt idx="17">
                  <c:v>2104.1929759999998</c:v>
                </c:pt>
                <c:pt idx="18">
                  <c:v>2369.5428120000001</c:v>
                </c:pt>
                <c:pt idx="19">
                  <c:v>2558.2997080000005</c:v>
                </c:pt>
                <c:pt idx="20">
                  <c:v>2704.1422800000005</c:v>
                </c:pt>
                <c:pt idx="21">
                  <c:v>2959.6329920000003</c:v>
                </c:pt>
                <c:pt idx="22">
                  <c:v>2742.8059320000002</c:v>
                </c:pt>
                <c:pt idx="23">
                  <c:v>2473.2859440000002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358976"/>
        <c:axId val="95360512"/>
      </c:areaChart>
      <c:catAx>
        <c:axId val="95358976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536051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95360512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5358976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76"/>
          <c:y val="8.6274675005122217E-2"/>
          <c:w val="0.83685924055189176"/>
          <c:h val="0.74902104208992482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'12'!$D$40:$D$63</c:f>
              <c:numCache>
                <c:formatCode>#,##0</c:formatCode>
                <c:ptCount val="24"/>
                <c:pt idx="0">
                  <c:v>1583.1512299999999</c:v>
                </c:pt>
                <c:pt idx="1">
                  <c:v>1540.9157990000001</c:v>
                </c:pt>
                <c:pt idx="2">
                  <c:v>1561.3508640000002</c:v>
                </c:pt>
                <c:pt idx="3">
                  <c:v>1570.2414940000001</c:v>
                </c:pt>
                <c:pt idx="4">
                  <c:v>1545.691914</c:v>
                </c:pt>
                <c:pt idx="5">
                  <c:v>1592.0022040000001</c:v>
                </c:pt>
                <c:pt idx="6">
                  <c:v>1671.245324</c:v>
                </c:pt>
                <c:pt idx="7">
                  <c:v>1907.0214800000003</c:v>
                </c:pt>
                <c:pt idx="8">
                  <c:v>1920.7033589999999</c:v>
                </c:pt>
                <c:pt idx="9">
                  <c:v>1936.8106500000001</c:v>
                </c:pt>
                <c:pt idx="10">
                  <c:v>1917.6310139999998</c:v>
                </c:pt>
                <c:pt idx="11">
                  <c:v>1943.4873750000002</c:v>
                </c:pt>
                <c:pt idx="12">
                  <c:v>1891.6085700000001</c:v>
                </c:pt>
                <c:pt idx="13">
                  <c:v>1814.2850450000001</c:v>
                </c:pt>
                <c:pt idx="14">
                  <c:v>1791.39132</c:v>
                </c:pt>
                <c:pt idx="15">
                  <c:v>1775.6384500000001</c:v>
                </c:pt>
                <c:pt idx="16">
                  <c:v>1951.8488980000002</c:v>
                </c:pt>
                <c:pt idx="17">
                  <c:v>2063.8343190000001</c:v>
                </c:pt>
                <c:pt idx="18">
                  <c:v>2075.853149</c:v>
                </c:pt>
                <c:pt idx="19">
                  <c:v>2119.9349139999999</c:v>
                </c:pt>
                <c:pt idx="20">
                  <c:v>2108.887213</c:v>
                </c:pt>
                <c:pt idx="21">
                  <c:v>2085.3291770000001</c:v>
                </c:pt>
                <c:pt idx="22">
                  <c:v>1869.416342</c:v>
                </c:pt>
                <c:pt idx="23">
                  <c:v>1721.1537450000001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'12'!$E$40:$E$63</c:f>
              <c:numCache>
                <c:formatCode>#,##0</c:formatCode>
                <c:ptCount val="24"/>
                <c:pt idx="0">
                  <c:v>421.16334638000001</c:v>
                </c:pt>
                <c:pt idx="1">
                  <c:v>390.3616045199999</c:v>
                </c:pt>
                <c:pt idx="2">
                  <c:v>230.39284439999994</c:v>
                </c:pt>
                <c:pt idx="3">
                  <c:v>394.51813607999998</c:v>
                </c:pt>
                <c:pt idx="4">
                  <c:v>366.22740419999997</c:v>
                </c:pt>
                <c:pt idx="5">
                  <c:v>535.40366660000007</c:v>
                </c:pt>
                <c:pt idx="6">
                  <c:v>550.68703692000008</c:v>
                </c:pt>
                <c:pt idx="7">
                  <c:v>1460.2154923000001</c:v>
                </c:pt>
                <c:pt idx="8">
                  <c:v>2159.1570465</c:v>
                </c:pt>
                <c:pt idx="9">
                  <c:v>1437.1139500000002</c:v>
                </c:pt>
                <c:pt idx="10">
                  <c:v>1627.0228365</c:v>
                </c:pt>
                <c:pt idx="11">
                  <c:v>1680.9507385000002</c:v>
                </c:pt>
                <c:pt idx="12">
                  <c:v>2061.1482599999999</c:v>
                </c:pt>
                <c:pt idx="13">
                  <c:v>2354.3399595000001</c:v>
                </c:pt>
                <c:pt idx="14">
                  <c:v>2201.9404932500006</c:v>
                </c:pt>
                <c:pt idx="15">
                  <c:v>3217.3156280000003</c:v>
                </c:pt>
                <c:pt idx="16">
                  <c:v>3165.7163280000004</c:v>
                </c:pt>
                <c:pt idx="17">
                  <c:v>3975.1715255000004</c:v>
                </c:pt>
                <c:pt idx="18">
                  <c:v>3687.6224200000001</c:v>
                </c:pt>
                <c:pt idx="19">
                  <c:v>3037.9418525000001</c:v>
                </c:pt>
                <c:pt idx="20">
                  <c:v>1748.1836600000001</c:v>
                </c:pt>
                <c:pt idx="21">
                  <c:v>1049.0487984000001</c:v>
                </c:pt>
                <c:pt idx="22">
                  <c:v>1520.2726690000002</c:v>
                </c:pt>
                <c:pt idx="23">
                  <c:v>1008.1222579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'12'!$F$40:$F$63</c:f>
              <c:numCache>
                <c:formatCode>#,##0</c:formatCode>
                <c:ptCount val="24"/>
                <c:pt idx="0">
                  <c:v>1873.6010840000004</c:v>
                </c:pt>
                <c:pt idx="1">
                  <c:v>1843.5879560000001</c:v>
                </c:pt>
                <c:pt idx="2">
                  <c:v>1830.9411340000001</c:v>
                </c:pt>
                <c:pt idx="3">
                  <c:v>1669.051262</c:v>
                </c:pt>
                <c:pt idx="4">
                  <c:v>1776.51404</c:v>
                </c:pt>
                <c:pt idx="5">
                  <c:v>1813.569935</c:v>
                </c:pt>
                <c:pt idx="6">
                  <c:v>1993.4667740000002</c:v>
                </c:pt>
                <c:pt idx="7">
                  <c:v>2349.4221010000001</c:v>
                </c:pt>
                <c:pt idx="8">
                  <c:v>2365.414084</c:v>
                </c:pt>
                <c:pt idx="9">
                  <c:v>2354.6073280000001</c:v>
                </c:pt>
                <c:pt idx="10">
                  <c:v>2286.4682110000003</c:v>
                </c:pt>
                <c:pt idx="11">
                  <c:v>2315.4789660000001</c:v>
                </c:pt>
                <c:pt idx="12">
                  <c:v>2296.0270620000001</c:v>
                </c:pt>
                <c:pt idx="13">
                  <c:v>2365.6161950000001</c:v>
                </c:pt>
                <c:pt idx="14">
                  <c:v>2451.2022729999999</c:v>
                </c:pt>
                <c:pt idx="15">
                  <c:v>2299.3569219999999</c:v>
                </c:pt>
                <c:pt idx="16">
                  <c:v>2351.2711840000002</c:v>
                </c:pt>
                <c:pt idx="17">
                  <c:v>2229.6260780000002</c:v>
                </c:pt>
                <c:pt idx="18">
                  <c:v>2216.755318</c:v>
                </c:pt>
                <c:pt idx="19">
                  <c:v>2122.1450890000001</c:v>
                </c:pt>
                <c:pt idx="20">
                  <c:v>1975.5690790000003</c:v>
                </c:pt>
                <c:pt idx="21">
                  <c:v>1844.8340389999998</c:v>
                </c:pt>
                <c:pt idx="22">
                  <c:v>1743.5207270000001</c:v>
                </c:pt>
                <c:pt idx="23">
                  <c:v>1705.6261939999999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'12'!$G$40:$G$63</c:f>
              <c:numCache>
                <c:formatCode>#,##0</c:formatCode>
                <c:ptCount val="24"/>
                <c:pt idx="0">
                  <c:v>1395.3346862970006</c:v>
                </c:pt>
                <c:pt idx="1">
                  <c:v>1702.3193423569928</c:v>
                </c:pt>
                <c:pt idx="2">
                  <c:v>1678.0182515969921</c:v>
                </c:pt>
                <c:pt idx="3">
                  <c:v>1923.0992902369962</c:v>
                </c:pt>
                <c:pt idx="4">
                  <c:v>2094.3243237169968</c:v>
                </c:pt>
                <c:pt idx="5">
                  <c:v>1765.5243720369997</c:v>
                </c:pt>
                <c:pt idx="6">
                  <c:v>1715.8886535569964</c:v>
                </c:pt>
                <c:pt idx="7">
                  <c:v>2001.2377011379997</c:v>
                </c:pt>
                <c:pt idx="8">
                  <c:v>1938.2160534579996</c:v>
                </c:pt>
                <c:pt idx="9">
                  <c:v>1827.2701972779996</c:v>
                </c:pt>
                <c:pt idx="10">
                  <c:v>1694.6157240180009</c:v>
                </c:pt>
                <c:pt idx="11">
                  <c:v>1639.3315980180041</c:v>
                </c:pt>
                <c:pt idx="12">
                  <c:v>1461.7991770379965</c:v>
                </c:pt>
                <c:pt idx="13">
                  <c:v>1395.8424831380003</c:v>
                </c:pt>
                <c:pt idx="14">
                  <c:v>1351.6534337079995</c:v>
                </c:pt>
                <c:pt idx="15">
                  <c:v>1322.9821585579966</c:v>
                </c:pt>
                <c:pt idx="16">
                  <c:v>1417.4572134379996</c:v>
                </c:pt>
                <c:pt idx="17">
                  <c:v>1585.5823391779991</c:v>
                </c:pt>
                <c:pt idx="18">
                  <c:v>1845.657810518001</c:v>
                </c:pt>
                <c:pt idx="19">
                  <c:v>1978.4438984969966</c:v>
                </c:pt>
                <c:pt idx="20">
                  <c:v>1977.3302694370047</c:v>
                </c:pt>
                <c:pt idx="21">
                  <c:v>2010.2942145169966</c:v>
                </c:pt>
                <c:pt idx="22">
                  <c:v>1615.2237422769954</c:v>
                </c:pt>
                <c:pt idx="23">
                  <c:v>1373.9171091769963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'12'!$H$40:$H$63</c:f>
              <c:numCache>
                <c:formatCode>#,##0</c:formatCode>
                <c:ptCount val="24"/>
                <c:pt idx="0">
                  <c:v>4973.5491465053719</c:v>
                </c:pt>
                <c:pt idx="1">
                  <c:v>4536.5051465053757</c:v>
                </c:pt>
                <c:pt idx="2">
                  <c:v>5140.5011465053767</c:v>
                </c:pt>
                <c:pt idx="3">
                  <c:v>5074.4411465053727</c:v>
                </c:pt>
                <c:pt idx="4">
                  <c:v>4577.0811465053721</c:v>
                </c:pt>
                <c:pt idx="5">
                  <c:v>5003.9691465053729</c:v>
                </c:pt>
                <c:pt idx="6">
                  <c:v>5392.933146505372</c:v>
                </c:pt>
                <c:pt idx="7">
                  <c:v>4511.2291465053731</c:v>
                </c:pt>
                <c:pt idx="8">
                  <c:v>4005.2931465053762</c:v>
                </c:pt>
                <c:pt idx="9">
                  <c:v>4520.1331465053763</c:v>
                </c:pt>
                <c:pt idx="10">
                  <c:v>4776.5091465053756</c:v>
                </c:pt>
                <c:pt idx="11">
                  <c:v>4797.4491465053725</c:v>
                </c:pt>
                <c:pt idx="12">
                  <c:v>4413.9811465053763</c:v>
                </c:pt>
                <c:pt idx="13">
                  <c:v>4263.6891465053759</c:v>
                </c:pt>
                <c:pt idx="14">
                  <c:v>4209.8211465053764</c:v>
                </c:pt>
                <c:pt idx="15">
                  <c:v>3628.9611465053763</c:v>
                </c:pt>
                <c:pt idx="16">
                  <c:v>3787.1211465053766</c:v>
                </c:pt>
                <c:pt idx="17">
                  <c:v>3526.2011465053765</c:v>
                </c:pt>
                <c:pt idx="18">
                  <c:v>3384.1051465053765</c:v>
                </c:pt>
                <c:pt idx="19">
                  <c:v>3297.9931465053769</c:v>
                </c:pt>
                <c:pt idx="20">
                  <c:v>3807.4811465053767</c:v>
                </c:pt>
                <c:pt idx="21">
                  <c:v>4465.6611465053757</c:v>
                </c:pt>
                <c:pt idx="22">
                  <c:v>4551.9491465053761</c:v>
                </c:pt>
                <c:pt idx="23">
                  <c:v>4849.8931465053729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833472"/>
        <c:axId val="95839360"/>
      </c:areaChart>
      <c:catAx>
        <c:axId val="95833472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9583936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95839360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5833472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9"/>
          <c:y val="8.6274675005122217E-2"/>
          <c:w val="0.84023668639053262"/>
          <c:h val="0.75098183015822284"/>
        </c:manualLayout>
      </c:layout>
      <c:areaChart>
        <c:grouping val="stacked"/>
        <c:varyColors val="0"/>
        <c:ser>
          <c:idx val="3"/>
          <c:order val="0"/>
          <c:tx>
            <c:v>Inlandstromverbrauch ohne Verbrauch für Pumpspeicherung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'12'!$J$40:$J$63</c:f>
              <c:numCache>
                <c:formatCode>#,##0</c:formatCode>
                <c:ptCount val="24"/>
                <c:pt idx="0">
                  <c:v>7658.570235182372</c:v>
                </c:pt>
                <c:pt idx="1">
                  <c:v>7259.815157982368</c:v>
                </c:pt>
                <c:pt idx="2">
                  <c:v>7053.4242249023682</c:v>
                </c:pt>
                <c:pt idx="3">
                  <c:v>6842.2887864223767</c:v>
                </c:pt>
                <c:pt idx="4">
                  <c:v>6858.064058422372</c:v>
                </c:pt>
                <c:pt idx="5">
                  <c:v>7406.6968537423763</c:v>
                </c:pt>
                <c:pt idx="6">
                  <c:v>8413.5260881823724</c:v>
                </c:pt>
                <c:pt idx="7">
                  <c:v>9767.8443089433767</c:v>
                </c:pt>
                <c:pt idx="8">
                  <c:v>10120.021881463377</c:v>
                </c:pt>
                <c:pt idx="9">
                  <c:v>10089.273629383377</c:v>
                </c:pt>
                <c:pt idx="10">
                  <c:v>10123.221382023376</c:v>
                </c:pt>
                <c:pt idx="11">
                  <c:v>10184.760893223382</c:v>
                </c:pt>
                <c:pt idx="12">
                  <c:v>10075.991616743373</c:v>
                </c:pt>
                <c:pt idx="13">
                  <c:v>10030.383540743376</c:v>
                </c:pt>
                <c:pt idx="14">
                  <c:v>9954.8618656633771</c:v>
                </c:pt>
                <c:pt idx="15">
                  <c:v>10018.325594263371</c:v>
                </c:pt>
                <c:pt idx="16">
                  <c:v>10387.289515143377</c:v>
                </c:pt>
                <c:pt idx="17">
                  <c:v>10749.025834183374</c:v>
                </c:pt>
                <c:pt idx="18">
                  <c:v>10637.430518023371</c:v>
                </c:pt>
                <c:pt idx="19">
                  <c:v>10176.946384502373</c:v>
                </c:pt>
                <c:pt idx="20">
                  <c:v>9570.53982354238</c:v>
                </c:pt>
                <c:pt idx="21">
                  <c:v>8945.2533186223718</c:v>
                </c:pt>
                <c:pt idx="22">
                  <c:v>8655.5702891823767</c:v>
                </c:pt>
                <c:pt idx="23">
                  <c:v>8075.1552865823724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'12'!$K$40:$K$63</c:f>
              <c:numCache>
                <c:formatCode>#,##0</c:formatCode>
                <c:ptCount val="24"/>
                <c:pt idx="0">
                  <c:v>638.58317799999998</c:v>
                </c:pt>
                <c:pt idx="1">
                  <c:v>798.27487040000005</c:v>
                </c:pt>
                <c:pt idx="2">
                  <c:v>1625.0603356000004</c:v>
                </c:pt>
                <c:pt idx="3">
                  <c:v>2046.5867824000002</c:v>
                </c:pt>
                <c:pt idx="4">
                  <c:v>1867.7157100000002</c:v>
                </c:pt>
                <c:pt idx="5">
                  <c:v>1390.9311504000002</c:v>
                </c:pt>
                <c:pt idx="6">
                  <c:v>1048.1864268000002</c:v>
                </c:pt>
                <c:pt idx="7">
                  <c:v>532.20653200000004</c:v>
                </c:pt>
                <c:pt idx="8">
                  <c:v>14.063243999999999</c:v>
                </c:pt>
                <c:pt idx="9">
                  <c:v>2.1897503999999994</c:v>
                </c:pt>
                <c:pt idx="10">
                  <c:v>162.89294599999997</c:v>
                </c:pt>
                <c:pt idx="11">
                  <c:v>162.99501079999993</c:v>
                </c:pt>
                <c:pt idx="12">
                  <c:v>3.2552387999999999</c:v>
                </c:pt>
                <c:pt idx="13">
                  <c:v>4.9014683999999997</c:v>
                </c:pt>
                <c:pt idx="14">
                  <c:v>3.2898008000000001</c:v>
                </c:pt>
                <c:pt idx="15">
                  <c:v>3.9008107999999999</c:v>
                </c:pt>
                <c:pt idx="16">
                  <c:v>3.0788628</c:v>
                </c:pt>
                <c:pt idx="17">
                  <c:v>3.6293660000000001</c:v>
                </c:pt>
                <c:pt idx="18">
                  <c:v>2.8158500000000002</c:v>
                </c:pt>
                <c:pt idx="19">
                  <c:v>2.791992</c:v>
                </c:pt>
                <c:pt idx="20">
                  <c:v>170.22412439999991</c:v>
                </c:pt>
                <c:pt idx="21">
                  <c:v>387.53903680000002</c:v>
                </c:pt>
                <c:pt idx="22">
                  <c:v>493.53977359999999</c:v>
                </c:pt>
                <c:pt idx="23">
                  <c:v>528.50580600000001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'12'!$L$40:$L$63</c:f>
              <c:numCache>
                <c:formatCode>#,##0</c:formatCode>
                <c:ptCount val="24"/>
                <c:pt idx="0">
                  <c:v>1949.64608</c:v>
                </c:pt>
                <c:pt idx="1">
                  <c:v>1955.5998200000001</c:v>
                </c:pt>
                <c:pt idx="2">
                  <c:v>1762.7196799999999</c:v>
                </c:pt>
                <c:pt idx="3">
                  <c:v>1742.47576</c:v>
                </c:pt>
                <c:pt idx="4">
                  <c:v>1634.05906</c:v>
                </c:pt>
                <c:pt idx="5">
                  <c:v>1912.8413200000002</c:v>
                </c:pt>
                <c:pt idx="6">
                  <c:v>1862.5084200000001</c:v>
                </c:pt>
                <c:pt idx="7">
                  <c:v>1929.0750800000003</c:v>
                </c:pt>
                <c:pt idx="8">
                  <c:v>2254.6985640000003</c:v>
                </c:pt>
                <c:pt idx="9">
                  <c:v>1984.4718920000003</c:v>
                </c:pt>
                <c:pt idx="10">
                  <c:v>2016.1326040000001</c:v>
                </c:pt>
                <c:pt idx="11">
                  <c:v>2028.9419200000002</c:v>
                </c:pt>
                <c:pt idx="12">
                  <c:v>2045.31736</c:v>
                </c:pt>
                <c:pt idx="13">
                  <c:v>2158.4878200000003</c:v>
                </c:pt>
                <c:pt idx="14">
                  <c:v>2047.8570000000002</c:v>
                </c:pt>
                <c:pt idx="15">
                  <c:v>2222.0279000000005</c:v>
                </c:pt>
                <c:pt idx="16">
                  <c:v>2283.0463920000002</c:v>
                </c:pt>
                <c:pt idx="17">
                  <c:v>2627.7602080000001</c:v>
                </c:pt>
                <c:pt idx="18">
                  <c:v>2569.7474760000005</c:v>
                </c:pt>
                <c:pt idx="19">
                  <c:v>2376.7205239999998</c:v>
                </c:pt>
                <c:pt idx="20">
                  <c:v>1876.6874200000002</c:v>
                </c:pt>
                <c:pt idx="21">
                  <c:v>2122.3750199999999</c:v>
                </c:pt>
                <c:pt idx="22">
                  <c:v>2151.2725640000003</c:v>
                </c:pt>
                <c:pt idx="23">
                  <c:v>2055.0513599999999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085504"/>
        <c:axId val="96087040"/>
      </c:areaChart>
      <c:catAx>
        <c:axId val="96085504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608704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96087040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6085504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'02'!$D$40:$D$63</c:f>
              <c:numCache>
                <c:formatCode>#,##0</c:formatCode>
                <c:ptCount val="24"/>
                <c:pt idx="0">
                  <c:v>1802.428095</c:v>
                </c:pt>
                <c:pt idx="1">
                  <c:v>1810.3228549999999</c:v>
                </c:pt>
                <c:pt idx="2">
                  <c:v>1788.19868</c:v>
                </c:pt>
                <c:pt idx="3">
                  <c:v>1766.1162300000001</c:v>
                </c:pt>
                <c:pt idx="4">
                  <c:v>1775.9333000000001</c:v>
                </c:pt>
                <c:pt idx="5">
                  <c:v>1739.9518650000002</c:v>
                </c:pt>
                <c:pt idx="6">
                  <c:v>1780.1451399999999</c:v>
                </c:pt>
                <c:pt idx="7">
                  <c:v>1949.59422</c:v>
                </c:pt>
                <c:pt idx="8">
                  <c:v>1981.8060150000001</c:v>
                </c:pt>
                <c:pt idx="9">
                  <c:v>2015.65699</c:v>
                </c:pt>
                <c:pt idx="10">
                  <c:v>1992.6471900000001</c:v>
                </c:pt>
                <c:pt idx="11">
                  <c:v>2012.3875799999998</c:v>
                </c:pt>
                <c:pt idx="12">
                  <c:v>1988.85185</c:v>
                </c:pt>
                <c:pt idx="13">
                  <c:v>1985.5905850000001</c:v>
                </c:pt>
                <c:pt idx="14">
                  <c:v>2003.3332049999999</c:v>
                </c:pt>
                <c:pt idx="15">
                  <c:v>1994.5135250000001</c:v>
                </c:pt>
                <c:pt idx="16">
                  <c:v>1989.3903090000001</c:v>
                </c:pt>
                <c:pt idx="17">
                  <c:v>2010.120709</c:v>
                </c:pt>
                <c:pt idx="18">
                  <c:v>2061.5558700000001</c:v>
                </c:pt>
                <c:pt idx="19">
                  <c:v>2092.9938200000001</c:v>
                </c:pt>
                <c:pt idx="20">
                  <c:v>2092.973015</c:v>
                </c:pt>
                <c:pt idx="21">
                  <c:v>2061.5960850000001</c:v>
                </c:pt>
                <c:pt idx="22">
                  <c:v>1928.9692749999999</c:v>
                </c:pt>
                <c:pt idx="23">
                  <c:v>1943.59238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'02'!$E$40:$E$63</c:f>
              <c:numCache>
                <c:formatCode>#,##0</c:formatCode>
                <c:ptCount val="24"/>
                <c:pt idx="0">
                  <c:v>516.51620304999994</c:v>
                </c:pt>
                <c:pt idx="1">
                  <c:v>488.19258832000003</c:v>
                </c:pt>
                <c:pt idx="2">
                  <c:v>428.97878700000001</c:v>
                </c:pt>
                <c:pt idx="3">
                  <c:v>404.9724091999999</c:v>
                </c:pt>
                <c:pt idx="4">
                  <c:v>287.12002511999992</c:v>
                </c:pt>
                <c:pt idx="5">
                  <c:v>293.00050991999996</c:v>
                </c:pt>
                <c:pt idx="6">
                  <c:v>372.16114487999988</c:v>
                </c:pt>
                <c:pt idx="7">
                  <c:v>1953.0156996000001</c:v>
                </c:pt>
                <c:pt idx="8">
                  <c:v>2229.2334659500002</c:v>
                </c:pt>
                <c:pt idx="9">
                  <c:v>2229.69510825</c:v>
                </c:pt>
                <c:pt idx="10">
                  <c:v>2242.2382550000002</c:v>
                </c:pt>
                <c:pt idx="11">
                  <c:v>2290.88371895</c:v>
                </c:pt>
                <c:pt idx="12">
                  <c:v>1988.5882271999999</c:v>
                </c:pt>
                <c:pt idx="13">
                  <c:v>1863.8220740000002</c:v>
                </c:pt>
                <c:pt idx="14">
                  <c:v>1800.8800780000001</c:v>
                </c:pt>
                <c:pt idx="15">
                  <c:v>1500.7136376999999</c:v>
                </c:pt>
                <c:pt idx="16">
                  <c:v>1488.5667787</c:v>
                </c:pt>
                <c:pt idx="17">
                  <c:v>1966.6182457499999</c:v>
                </c:pt>
                <c:pt idx="18">
                  <c:v>2583.89072025</c:v>
                </c:pt>
                <c:pt idx="19">
                  <c:v>2590.9552020000001</c:v>
                </c:pt>
                <c:pt idx="20">
                  <c:v>2530.7253076200004</c:v>
                </c:pt>
                <c:pt idx="21">
                  <c:v>1526.7842048</c:v>
                </c:pt>
                <c:pt idx="22">
                  <c:v>966.17150300000003</c:v>
                </c:pt>
                <c:pt idx="23">
                  <c:v>355.17227190000011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'02'!$F$40:$F$63</c:f>
              <c:numCache>
                <c:formatCode>#,##0</c:formatCode>
                <c:ptCount val="24"/>
                <c:pt idx="0">
                  <c:v>2105.8173120000001</c:v>
                </c:pt>
                <c:pt idx="1">
                  <c:v>2060.4567010000001</c:v>
                </c:pt>
                <c:pt idx="2">
                  <c:v>2044.4367010000001</c:v>
                </c:pt>
                <c:pt idx="3">
                  <c:v>2028.3101059999999</c:v>
                </c:pt>
                <c:pt idx="4">
                  <c:v>2048.7342020000001</c:v>
                </c:pt>
                <c:pt idx="5">
                  <c:v>2087.9680230000004</c:v>
                </c:pt>
                <c:pt idx="6">
                  <c:v>2331.65499</c:v>
                </c:pt>
                <c:pt idx="7">
                  <c:v>2595.6465360000002</c:v>
                </c:pt>
                <c:pt idx="8">
                  <c:v>2857.5737010000003</c:v>
                </c:pt>
                <c:pt idx="9">
                  <c:v>2840.6932729999999</c:v>
                </c:pt>
                <c:pt idx="10">
                  <c:v>2879.1905900000002</c:v>
                </c:pt>
                <c:pt idx="11">
                  <c:v>2921.8673840000001</c:v>
                </c:pt>
                <c:pt idx="12">
                  <c:v>2797.3281540000003</c:v>
                </c:pt>
                <c:pt idx="13">
                  <c:v>2634.8249780000001</c:v>
                </c:pt>
                <c:pt idx="14">
                  <c:v>2406.9112420000001</c:v>
                </c:pt>
                <c:pt idx="15">
                  <c:v>2390.07123</c:v>
                </c:pt>
                <c:pt idx="16">
                  <c:v>2463.7770300000002</c:v>
                </c:pt>
                <c:pt idx="17">
                  <c:v>2676.4981420000004</c:v>
                </c:pt>
                <c:pt idx="18">
                  <c:v>3049.036842</c:v>
                </c:pt>
                <c:pt idx="19">
                  <c:v>3126.9181360000002</c:v>
                </c:pt>
                <c:pt idx="20">
                  <c:v>3017.1464570000003</c:v>
                </c:pt>
                <c:pt idx="21">
                  <c:v>2705.3331950000002</c:v>
                </c:pt>
                <c:pt idx="22">
                  <c:v>2385.6681470000003</c:v>
                </c:pt>
                <c:pt idx="23">
                  <c:v>2025.606084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'02'!$G$40:$G$63</c:f>
              <c:numCache>
                <c:formatCode>#,##0</c:formatCode>
                <c:ptCount val="24"/>
                <c:pt idx="0">
                  <c:v>1382.3936079230002</c:v>
                </c:pt>
                <c:pt idx="1">
                  <c:v>1296.0054061329995</c:v>
                </c:pt>
                <c:pt idx="2">
                  <c:v>1256.2081915730002</c:v>
                </c:pt>
                <c:pt idx="3">
                  <c:v>1221.3928980129961</c:v>
                </c:pt>
                <c:pt idx="4">
                  <c:v>1222.2889181730002</c:v>
                </c:pt>
                <c:pt idx="5">
                  <c:v>991.03493313299577</c:v>
                </c:pt>
                <c:pt idx="6">
                  <c:v>1135.2829375330004</c:v>
                </c:pt>
                <c:pt idx="7">
                  <c:v>1194.0454618739921</c:v>
                </c:pt>
                <c:pt idx="8">
                  <c:v>1405.8352457239998</c:v>
                </c:pt>
                <c:pt idx="9">
                  <c:v>1279.3846507439962</c:v>
                </c:pt>
                <c:pt idx="10">
                  <c:v>1301.1751304739919</c:v>
                </c:pt>
                <c:pt idx="11">
                  <c:v>1234.8889260839996</c:v>
                </c:pt>
                <c:pt idx="12">
                  <c:v>1246.7366423539963</c:v>
                </c:pt>
                <c:pt idx="13">
                  <c:v>1292.5415469939969</c:v>
                </c:pt>
                <c:pt idx="14">
                  <c:v>1192.3558935539959</c:v>
                </c:pt>
                <c:pt idx="15">
                  <c:v>1198.4817217739999</c:v>
                </c:pt>
                <c:pt idx="16">
                  <c:v>1173.4707986939925</c:v>
                </c:pt>
                <c:pt idx="17">
                  <c:v>1424.4811178439993</c:v>
                </c:pt>
                <c:pt idx="18">
                  <c:v>1425.8817327039928</c:v>
                </c:pt>
                <c:pt idx="19">
                  <c:v>1302.9144710930004</c:v>
                </c:pt>
                <c:pt idx="20">
                  <c:v>1363.3219880329998</c:v>
                </c:pt>
                <c:pt idx="21">
                  <c:v>1446.3242150129956</c:v>
                </c:pt>
                <c:pt idx="22">
                  <c:v>1551.5860648530006</c:v>
                </c:pt>
                <c:pt idx="23">
                  <c:v>1707.025574753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'02'!$H$40:$H$63</c:f>
              <c:numCache>
                <c:formatCode>#,##0</c:formatCode>
                <c:ptCount val="24"/>
                <c:pt idx="0">
                  <c:v>4527.7662127976155</c:v>
                </c:pt>
                <c:pt idx="1">
                  <c:v>4750.5142127976187</c:v>
                </c:pt>
                <c:pt idx="2">
                  <c:v>4751.850212797619</c:v>
                </c:pt>
                <c:pt idx="3">
                  <c:v>4344.4702127976152</c:v>
                </c:pt>
                <c:pt idx="4">
                  <c:v>4457.770212797619</c:v>
                </c:pt>
                <c:pt idx="5">
                  <c:v>5001.5622127976185</c:v>
                </c:pt>
                <c:pt idx="6">
                  <c:v>5064.8942127976188</c:v>
                </c:pt>
                <c:pt idx="7">
                  <c:v>4063.5102127976193</c:v>
                </c:pt>
                <c:pt idx="8">
                  <c:v>3961.8342127976193</c:v>
                </c:pt>
                <c:pt idx="9">
                  <c:v>3968.0742127976196</c:v>
                </c:pt>
                <c:pt idx="10">
                  <c:v>3735.3542127976193</c:v>
                </c:pt>
                <c:pt idx="11">
                  <c:v>3869.0742127976191</c:v>
                </c:pt>
                <c:pt idx="12">
                  <c:v>4025.4942127976192</c:v>
                </c:pt>
                <c:pt idx="13">
                  <c:v>4438.4662127976153</c:v>
                </c:pt>
                <c:pt idx="14">
                  <c:v>4602.2462127976187</c:v>
                </c:pt>
                <c:pt idx="15">
                  <c:v>4725.9462127976185</c:v>
                </c:pt>
                <c:pt idx="16">
                  <c:v>4621.3662127976158</c:v>
                </c:pt>
                <c:pt idx="17">
                  <c:v>4186.9142127976147</c:v>
                </c:pt>
                <c:pt idx="18">
                  <c:v>3501.1822127976193</c:v>
                </c:pt>
                <c:pt idx="19">
                  <c:v>3153.078212797619</c:v>
                </c:pt>
                <c:pt idx="20">
                  <c:v>2750.6342127976191</c:v>
                </c:pt>
                <c:pt idx="21">
                  <c:v>3427.3182127976188</c:v>
                </c:pt>
                <c:pt idx="22">
                  <c:v>3835.0302127976192</c:v>
                </c:pt>
                <c:pt idx="23">
                  <c:v>4644.7622127976156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53120"/>
        <c:axId val="186372096"/>
      </c:areaChart>
      <c:catAx>
        <c:axId val="185653120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637209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86372096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5653120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321548041776"/>
          <c:w val="0.97583240161445084"/>
          <c:h val="9.019628428799342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Inlandstromverbrauch ohne Verbrauch für Pumpspeicherung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'02'!$J$40:$J$63</c:f>
              <c:numCache>
                <c:formatCode>#,##0</c:formatCode>
                <c:ptCount val="24"/>
                <c:pt idx="0">
                  <c:v>7656.2812967706186</c:v>
                </c:pt>
                <c:pt idx="1">
                  <c:v>7211.7033148506143</c:v>
                </c:pt>
                <c:pt idx="2">
                  <c:v>7061.9222671706193</c:v>
                </c:pt>
                <c:pt idx="3">
                  <c:v>6805.3560352106142</c:v>
                </c:pt>
                <c:pt idx="4">
                  <c:v>6881.8204516906189</c:v>
                </c:pt>
                <c:pt idx="5">
                  <c:v>7383.4004594506196</c:v>
                </c:pt>
                <c:pt idx="6">
                  <c:v>8264.1927944106192</c:v>
                </c:pt>
                <c:pt idx="7">
                  <c:v>9510.2163226716148</c:v>
                </c:pt>
                <c:pt idx="8">
                  <c:v>10010.309769271616</c:v>
                </c:pt>
                <c:pt idx="9">
                  <c:v>10205.670197591613</c:v>
                </c:pt>
                <c:pt idx="10">
                  <c:v>10345.953389071612</c:v>
                </c:pt>
                <c:pt idx="11">
                  <c:v>10504.41414743162</c:v>
                </c:pt>
                <c:pt idx="12">
                  <c:v>10321.39212435162</c:v>
                </c:pt>
                <c:pt idx="13">
                  <c:v>10298.347812391616</c:v>
                </c:pt>
                <c:pt idx="14">
                  <c:v>10242.664027751616</c:v>
                </c:pt>
                <c:pt idx="15">
                  <c:v>10186.342977271619</c:v>
                </c:pt>
                <c:pt idx="16">
                  <c:v>10118.454626791616</c:v>
                </c:pt>
                <c:pt idx="17">
                  <c:v>10148.33998299162</c:v>
                </c:pt>
                <c:pt idx="18">
                  <c:v>10509.211448151613</c:v>
                </c:pt>
                <c:pt idx="19">
                  <c:v>10121.443227890621</c:v>
                </c:pt>
                <c:pt idx="20">
                  <c:v>9518.5399260506165</c:v>
                </c:pt>
                <c:pt idx="21">
                  <c:v>8888.6507126106153</c:v>
                </c:pt>
                <c:pt idx="22">
                  <c:v>8541.6574050506188</c:v>
                </c:pt>
                <c:pt idx="23">
                  <c:v>8077.5879258506193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'02'!$K$40:$K$63</c:f>
              <c:numCache>
                <c:formatCode>#,##0</c:formatCode>
                <c:ptCount val="24"/>
                <c:pt idx="0">
                  <c:v>573.53897000000006</c:v>
                </c:pt>
                <c:pt idx="1">
                  <c:v>943.79894439999998</c:v>
                </c:pt>
                <c:pt idx="2">
                  <c:v>1090.6207812</c:v>
                </c:pt>
                <c:pt idx="3">
                  <c:v>889.92591679999998</c:v>
                </c:pt>
                <c:pt idx="4">
                  <c:v>1058.4333424000001</c:v>
                </c:pt>
                <c:pt idx="5">
                  <c:v>1147.4839004</c:v>
                </c:pt>
                <c:pt idx="6">
                  <c:v>826.88310680000006</c:v>
                </c:pt>
                <c:pt idx="7">
                  <c:v>311.29766359999996</c:v>
                </c:pt>
                <c:pt idx="8">
                  <c:v>319.85632720000001</c:v>
                </c:pt>
                <c:pt idx="9">
                  <c:v>37.886653199999998</c:v>
                </c:pt>
                <c:pt idx="10">
                  <c:v>0.69458519999999924</c:v>
                </c:pt>
                <c:pt idx="11">
                  <c:v>1.1240304000000001</c:v>
                </c:pt>
                <c:pt idx="12">
                  <c:v>1.0599579999999993</c:v>
                </c:pt>
                <c:pt idx="13">
                  <c:v>186.80278039999996</c:v>
                </c:pt>
                <c:pt idx="14">
                  <c:v>0.80735959999999962</c:v>
                </c:pt>
                <c:pt idx="15">
                  <c:v>4.1744059999999994</c:v>
                </c:pt>
                <c:pt idx="16">
                  <c:v>0.20267840000000001</c:v>
                </c:pt>
                <c:pt idx="17">
                  <c:v>475.8247604</c:v>
                </c:pt>
                <c:pt idx="18">
                  <c:v>292.28492560000001</c:v>
                </c:pt>
                <c:pt idx="19">
                  <c:v>16.267889999999998</c:v>
                </c:pt>
                <c:pt idx="20">
                  <c:v>10.6922704</c:v>
                </c:pt>
                <c:pt idx="21">
                  <c:v>320.50925599999994</c:v>
                </c:pt>
                <c:pt idx="22">
                  <c:v>100.20795359999995</c:v>
                </c:pt>
                <c:pt idx="23">
                  <c:v>696.93741360000001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'02'!$L$40:$L$63</c:f>
              <c:numCache>
                <c:formatCode>#,##0</c:formatCode>
                <c:ptCount val="24"/>
                <c:pt idx="0">
                  <c:v>2105.1011640000002</c:v>
                </c:pt>
                <c:pt idx="1">
                  <c:v>2249.9895040000001</c:v>
                </c:pt>
                <c:pt idx="2">
                  <c:v>2117.1295240000004</c:v>
                </c:pt>
                <c:pt idx="3">
                  <c:v>2069.9799040000003</c:v>
                </c:pt>
                <c:pt idx="4">
                  <c:v>1851.592864</c:v>
                </c:pt>
                <c:pt idx="5">
                  <c:v>1582.6331840000003</c:v>
                </c:pt>
                <c:pt idx="6">
                  <c:v>1593.0625239999999</c:v>
                </c:pt>
                <c:pt idx="7">
                  <c:v>1934.2981440000001</c:v>
                </c:pt>
                <c:pt idx="8">
                  <c:v>2106.1165440000004</c:v>
                </c:pt>
                <c:pt idx="9">
                  <c:v>2089.9473840000001</c:v>
                </c:pt>
                <c:pt idx="10">
                  <c:v>1803.957404</c:v>
                </c:pt>
                <c:pt idx="11">
                  <c:v>1823.5636440000001</c:v>
                </c:pt>
                <c:pt idx="12">
                  <c:v>1724.547004</c:v>
                </c:pt>
                <c:pt idx="13">
                  <c:v>1730.0948040000001</c:v>
                </c:pt>
                <c:pt idx="14">
                  <c:v>1762.2552439999999</c:v>
                </c:pt>
                <c:pt idx="15">
                  <c:v>1619.2089440000002</c:v>
                </c:pt>
                <c:pt idx="16">
                  <c:v>1617.9138240000002</c:v>
                </c:pt>
                <c:pt idx="17">
                  <c:v>1640.467684</c:v>
                </c:pt>
                <c:pt idx="18">
                  <c:v>1820.0510040000001</c:v>
                </c:pt>
                <c:pt idx="19">
                  <c:v>2129.1487240000001</c:v>
                </c:pt>
                <c:pt idx="20">
                  <c:v>2225.5687840000001</c:v>
                </c:pt>
                <c:pt idx="21">
                  <c:v>1958.1959440000001</c:v>
                </c:pt>
                <c:pt idx="22">
                  <c:v>2025.5598440000001</c:v>
                </c:pt>
                <c:pt idx="23">
                  <c:v>1901.633184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763840"/>
        <c:axId val="239780608"/>
      </c:areaChart>
      <c:catAx>
        <c:axId val="239763840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397806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39780608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39763840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792899408284023E-2"/>
          <c:y val="0.90392321548041776"/>
          <c:w val="0.97337278106508884"/>
          <c:h val="9.019628428799342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'03'!$C$40:$C$63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'03'!$D$40:$D$63</c:f>
              <c:numCache>
                <c:formatCode>#,##0</c:formatCode>
                <c:ptCount val="24"/>
                <c:pt idx="0">
                  <c:v>2307.2484290000002</c:v>
                </c:pt>
                <c:pt idx="1">
                  <c:v>2347.2990540000001</c:v>
                </c:pt>
                <c:pt idx="2">
                  <c:v>2350.5399740000003</c:v>
                </c:pt>
                <c:pt idx="3">
                  <c:v>2316.0595240000002</c:v>
                </c:pt>
                <c:pt idx="4">
                  <c:v>2303.8988450000002</c:v>
                </c:pt>
                <c:pt idx="5">
                  <c:v>2270.5770440000001</c:v>
                </c:pt>
                <c:pt idx="6">
                  <c:v>2348.7306490000001</c:v>
                </c:pt>
                <c:pt idx="7">
                  <c:v>2357.9696100000001</c:v>
                </c:pt>
                <c:pt idx="8">
                  <c:v>2362.90859</c:v>
                </c:pt>
                <c:pt idx="9">
                  <c:v>2445.3474649999998</c:v>
                </c:pt>
                <c:pt idx="10">
                  <c:v>2367.7758549999999</c:v>
                </c:pt>
                <c:pt idx="11">
                  <c:v>2414.61573</c:v>
                </c:pt>
                <c:pt idx="12">
                  <c:v>2392.270575</c:v>
                </c:pt>
                <c:pt idx="13">
                  <c:v>2382.8141540000001</c:v>
                </c:pt>
                <c:pt idx="14">
                  <c:v>2354.4390389999999</c:v>
                </c:pt>
                <c:pt idx="15">
                  <c:v>2334.3715590000002</c:v>
                </c:pt>
                <c:pt idx="16">
                  <c:v>2337.408539</c:v>
                </c:pt>
                <c:pt idx="17">
                  <c:v>2337.6323400000001</c:v>
                </c:pt>
                <c:pt idx="18">
                  <c:v>2316.3860140000006</c:v>
                </c:pt>
                <c:pt idx="19">
                  <c:v>2381.3266639999997</c:v>
                </c:pt>
                <c:pt idx="20">
                  <c:v>2431.2934500000001</c:v>
                </c:pt>
                <c:pt idx="21">
                  <c:v>2399.3916490000006</c:v>
                </c:pt>
                <c:pt idx="22">
                  <c:v>2313.8497889999999</c:v>
                </c:pt>
                <c:pt idx="23">
                  <c:v>2304.6816940000003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'03'!$C$40:$C$63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'03'!$E$40:$E$63</c:f>
              <c:numCache>
                <c:formatCode>#,##0</c:formatCode>
                <c:ptCount val="24"/>
                <c:pt idx="0">
                  <c:v>536.83989233</c:v>
                </c:pt>
                <c:pt idx="1">
                  <c:v>633.92747430000009</c:v>
                </c:pt>
                <c:pt idx="2">
                  <c:v>777.76356077000014</c:v>
                </c:pt>
                <c:pt idx="3">
                  <c:v>634.33164664999993</c:v>
                </c:pt>
                <c:pt idx="4">
                  <c:v>567.03831351999997</c:v>
                </c:pt>
                <c:pt idx="5">
                  <c:v>256.00002984999998</c:v>
                </c:pt>
                <c:pt idx="6">
                  <c:v>1106.1855512000002</c:v>
                </c:pt>
                <c:pt idx="7">
                  <c:v>2299.57318295</c:v>
                </c:pt>
                <c:pt idx="8">
                  <c:v>3036.7032984800003</c:v>
                </c:pt>
                <c:pt idx="9">
                  <c:v>2437.6893688000005</c:v>
                </c:pt>
                <c:pt idx="10">
                  <c:v>2148.3740400500001</c:v>
                </c:pt>
                <c:pt idx="11">
                  <c:v>1513.8358245999998</c:v>
                </c:pt>
                <c:pt idx="12">
                  <c:v>1260.33839435</c:v>
                </c:pt>
                <c:pt idx="13">
                  <c:v>957.98951884999997</c:v>
                </c:pt>
                <c:pt idx="14">
                  <c:v>600.67310559999987</c:v>
                </c:pt>
                <c:pt idx="15">
                  <c:v>587.12568884999996</c:v>
                </c:pt>
                <c:pt idx="16">
                  <c:v>666.54119559999992</c:v>
                </c:pt>
                <c:pt idx="17">
                  <c:v>1006.5665798</c:v>
                </c:pt>
                <c:pt idx="18">
                  <c:v>2827.8723009000005</c:v>
                </c:pt>
                <c:pt idx="19">
                  <c:v>3906.9299591499998</c:v>
                </c:pt>
                <c:pt idx="20">
                  <c:v>3357.2707244500002</c:v>
                </c:pt>
                <c:pt idx="21">
                  <c:v>1884.5280597999997</c:v>
                </c:pt>
                <c:pt idx="22">
                  <c:v>975.08308160000001</c:v>
                </c:pt>
                <c:pt idx="23">
                  <c:v>547.77298380000002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'03'!$C$40:$C$63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'03'!$F$40:$F$63</c:f>
              <c:numCache>
                <c:formatCode>#,##0</c:formatCode>
                <c:ptCount val="24"/>
                <c:pt idx="0">
                  <c:v>1072.699083</c:v>
                </c:pt>
                <c:pt idx="1">
                  <c:v>1078.346438</c:v>
                </c:pt>
                <c:pt idx="2">
                  <c:v>1088.2344990000001</c:v>
                </c:pt>
                <c:pt idx="3">
                  <c:v>1085.0823499999999</c:v>
                </c:pt>
                <c:pt idx="4">
                  <c:v>1149.8160499999999</c:v>
                </c:pt>
                <c:pt idx="5">
                  <c:v>1088.789158</c:v>
                </c:pt>
                <c:pt idx="6">
                  <c:v>1174.139167</c:v>
                </c:pt>
                <c:pt idx="7">
                  <c:v>1224.732784</c:v>
                </c:pt>
                <c:pt idx="8">
                  <c:v>1198.354728</c:v>
                </c:pt>
                <c:pt idx="9">
                  <c:v>1186.030434</c:v>
                </c:pt>
                <c:pt idx="10">
                  <c:v>1173.17155</c:v>
                </c:pt>
                <c:pt idx="11">
                  <c:v>1114.936550000004</c:v>
                </c:pt>
                <c:pt idx="12">
                  <c:v>1049.6153449999999</c:v>
                </c:pt>
                <c:pt idx="13">
                  <c:v>1031.119451999996</c:v>
                </c:pt>
                <c:pt idx="14">
                  <c:v>1036.8808449999999</c:v>
                </c:pt>
                <c:pt idx="15">
                  <c:v>1030.2154009999999</c:v>
                </c:pt>
                <c:pt idx="16">
                  <c:v>1021.747078</c:v>
                </c:pt>
                <c:pt idx="17">
                  <c:v>1060.3611060000001</c:v>
                </c:pt>
                <c:pt idx="18">
                  <c:v>1134.5019900000002</c:v>
                </c:pt>
                <c:pt idx="19">
                  <c:v>1246.505901</c:v>
                </c:pt>
                <c:pt idx="20">
                  <c:v>1284.744046</c:v>
                </c:pt>
                <c:pt idx="21">
                  <c:v>1269.6574010000002</c:v>
                </c:pt>
                <c:pt idx="22">
                  <c:v>1188.462751</c:v>
                </c:pt>
                <c:pt idx="23">
                  <c:v>1127.1481670000001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'03'!$C$40:$C$63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'03'!$G$40:$G$63</c:f>
              <c:numCache>
                <c:formatCode>#,##0</c:formatCode>
                <c:ptCount val="24"/>
                <c:pt idx="0">
                  <c:v>1729.1178421230006</c:v>
                </c:pt>
                <c:pt idx="1">
                  <c:v>1491.3788990730045</c:v>
                </c:pt>
                <c:pt idx="2">
                  <c:v>1461.2996786429956</c:v>
                </c:pt>
                <c:pt idx="3">
                  <c:v>1441.5686054430003</c:v>
                </c:pt>
                <c:pt idx="4">
                  <c:v>1600.113188772996</c:v>
                </c:pt>
                <c:pt idx="5">
                  <c:v>2482.1236439229965</c:v>
                </c:pt>
                <c:pt idx="6">
                  <c:v>2524.9767192529957</c:v>
                </c:pt>
                <c:pt idx="7">
                  <c:v>2604.4296448839918</c:v>
                </c:pt>
                <c:pt idx="8">
                  <c:v>2749.6721047939991</c:v>
                </c:pt>
                <c:pt idx="9">
                  <c:v>2999.5675824339992</c:v>
                </c:pt>
                <c:pt idx="10">
                  <c:v>2813.9377958239966</c:v>
                </c:pt>
                <c:pt idx="11">
                  <c:v>3033.1428000339924</c:v>
                </c:pt>
                <c:pt idx="12">
                  <c:v>2987.7935767639965</c:v>
                </c:pt>
                <c:pt idx="13">
                  <c:v>2883.9239466240037</c:v>
                </c:pt>
                <c:pt idx="14">
                  <c:v>2850.7315261939957</c:v>
                </c:pt>
                <c:pt idx="15">
                  <c:v>2722.8202380239964</c:v>
                </c:pt>
                <c:pt idx="16">
                  <c:v>2540.8801464339917</c:v>
                </c:pt>
                <c:pt idx="17">
                  <c:v>2566.4003852739952</c:v>
                </c:pt>
                <c:pt idx="18">
                  <c:v>2393.4990575339953</c:v>
                </c:pt>
                <c:pt idx="19">
                  <c:v>2521.5219144229959</c:v>
                </c:pt>
                <c:pt idx="20">
                  <c:v>2396.4299143229991</c:v>
                </c:pt>
                <c:pt idx="21">
                  <c:v>2297.9466034529923</c:v>
                </c:pt>
                <c:pt idx="22">
                  <c:v>2350.0310582130041</c:v>
                </c:pt>
                <c:pt idx="23">
                  <c:v>2088.3304312129994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'03'!$C$40:$C$63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'03'!$H$40:$H$63</c:f>
              <c:numCache>
                <c:formatCode>#,##0</c:formatCode>
                <c:ptCount val="24"/>
                <c:pt idx="0">
                  <c:v>3994.654803499327</c:v>
                </c:pt>
                <c:pt idx="1">
                  <c:v>3748.3988034993272</c:v>
                </c:pt>
                <c:pt idx="2">
                  <c:v>3947.9748034993272</c:v>
                </c:pt>
                <c:pt idx="3">
                  <c:v>3789.3988034993272</c:v>
                </c:pt>
                <c:pt idx="4">
                  <c:v>3508.1228034993273</c:v>
                </c:pt>
                <c:pt idx="5">
                  <c:v>4028.5668034993273</c:v>
                </c:pt>
                <c:pt idx="6">
                  <c:v>3283.8188034993273</c:v>
                </c:pt>
                <c:pt idx="7">
                  <c:v>2361.2988034993273</c:v>
                </c:pt>
                <c:pt idx="8">
                  <c:v>2256.078803499327</c:v>
                </c:pt>
                <c:pt idx="9">
                  <c:v>2627.1108034993272</c:v>
                </c:pt>
                <c:pt idx="10">
                  <c:v>2646.1508034993271</c:v>
                </c:pt>
                <c:pt idx="11">
                  <c:v>3341.6868034993272</c:v>
                </c:pt>
                <c:pt idx="12">
                  <c:v>3715.0359634993274</c:v>
                </c:pt>
                <c:pt idx="13">
                  <c:v>3771.1715834993274</c:v>
                </c:pt>
                <c:pt idx="14">
                  <c:v>4500.4943034993275</c:v>
                </c:pt>
                <c:pt idx="15">
                  <c:v>4676.8261834993236</c:v>
                </c:pt>
                <c:pt idx="16">
                  <c:v>4696.8428034993276</c:v>
                </c:pt>
                <c:pt idx="17">
                  <c:v>3962.4228034993271</c:v>
                </c:pt>
                <c:pt idx="18">
                  <c:v>2788.0148034993272</c:v>
                </c:pt>
                <c:pt idx="19">
                  <c:v>2041.0708034993272</c:v>
                </c:pt>
                <c:pt idx="20">
                  <c:v>2269.9708034993273</c:v>
                </c:pt>
                <c:pt idx="21">
                  <c:v>2668.330803499327</c:v>
                </c:pt>
                <c:pt idx="22">
                  <c:v>3254.5108034993273</c:v>
                </c:pt>
                <c:pt idx="23">
                  <c:v>4036.9348034993277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658944"/>
        <c:axId val="246660480"/>
      </c:areaChart>
      <c:catAx>
        <c:axId val="246658944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24666048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46660480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6658944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Inlandstromverbrauch ohne Verbrauch für Pumpspeicherung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'03'!$C$40:$C$63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'03'!$J$40:$J$63</c:f>
              <c:numCache>
                <c:formatCode>#,##0</c:formatCode>
                <c:ptCount val="24"/>
                <c:pt idx="0">
                  <c:v>6978.3996787523283</c:v>
                </c:pt>
                <c:pt idx="1">
                  <c:v>6641.3418504723277</c:v>
                </c:pt>
                <c:pt idx="2">
                  <c:v>6427.363578712323</c:v>
                </c:pt>
                <c:pt idx="3">
                  <c:v>6228.9276675923284</c:v>
                </c:pt>
                <c:pt idx="4">
                  <c:v>6274.3361767923197</c:v>
                </c:pt>
                <c:pt idx="5">
                  <c:v>6765.8443468723244</c:v>
                </c:pt>
                <c:pt idx="6">
                  <c:v>7703.6344067523232</c:v>
                </c:pt>
                <c:pt idx="7">
                  <c:v>8815.974934133319</c:v>
                </c:pt>
                <c:pt idx="8">
                  <c:v>9363.2514055733336</c:v>
                </c:pt>
                <c:pt idx="9">
                  <c:v>9451.9914925333323</c:v>
                </c:pt>
                <c:pt idx="10">
                  <c:v>9464.7643139733191</c:v>
                </c:pt>
                <c:pt idx="11">
                  <c:v>9590.7170113333286</c:v>
                </c:pt>
                <c:pt idx="12">
                  <c:v>9529.3312942133252</c:v>
                </c:pt>
                <c:pt idx="13">
                  <c:v>9381.7391389733275</c:v>
                </c:pt>
                <c:pt idx="14">
                  <c:v>9272.438488093323</c:v>
                </c:pt>
                <c:pt idx="15">
                  <c:v>9098.2491015733249</c:v>
                </c:pt>
                <c:pt idx="16">
                  <c:v>9039.3778017333243</c:v>
                </c:pt>
                <c:pt idx="17">
                  <c:v>8979.0862509733233</c:v>
                </c:pt>
                <c:pt idx="18">
                  <c:v>9340.7286875333248</c:v>
                </c:pt>
                <c:pt idx="19">
                  <c:v>9630.4270220723229</c:v>
                </c:pt>
                <c:pt idx="20">
                  <c:v>9151.7203238723287</c:v>
                </c:pt>
                <c:pt idx="21">
                  <c:v>8365.4928427523191</c:v>
                </c:pt>
                <c:pt idx="22">
                  <c:v>8061.190559312332</c:v>
                </c:pt>
                <c:pt idx="23">
                  <c:v>7545.0677199123274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'03'!$C$40:$C$63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'03'!$K$40:$K$63</c:f>
              <c:numCache>
                <c:formatCode>#,##0</c:formatCode>
                <c:ptCount val="24"/>
                <c:pt idx="0">
                  <c:v>1099.9482312</c:v>
                </c:pt>
                <c:pt idx="1">
                  <c:v>1267.6262984</c:v>
                </c:pt>
                <c:pt idx="2">
                  <c:v>1853.6817772000002</c:v>
                </c:pt>
                <c:pt idx="3">
                  <c:v>1727.038102</c:v>
                </c:pt>
                <c:pt idx="4">
                  <c:v>1472.404164</c:v>
                </c:pt>
                <c:pt idx="5">
                  <c:v>1785.9929124</c:v>
                </c:pt>
                <c:pt idx="6">
                  <c:v>942.53814320000004</c:v>
                </c:pt>
                <c:pt idx="7">
                  <c:v>2.3221712000000001</c:v>
                </c:pt>
                <c:pt idx="8">
                  <c:v>2.3285592000000004</c:v>
                </c:pt>
                <c:pt idx="9">
                  <c:v>328.99482119999999</c:v>
                </c:pt>
                <c:pt idx="10">
                  <c:v>1.1195104</c:v>
                </c:pt>
                <c:pt idx="11">
                  <c:v>324.70559679999997</c:v>
                </c:pt>
                <c:pt idx="12">
                  <c:v>528.5310604</c:v>
                </c:pt>
                <c:pt idx="13">
                  <c:v>256.24761599999994</c:v>
                </c:pt>
                <c:pt idx="14">
                  <c:v>843.93483119999996</c:v>
                </c:pt>
                <c:pt idx="15">
                  <c:v>927.47596880000015</c:v>
                </c:pt>
                <c:pt idx="16">
                  <c:v>1044.0981408</c:v>
                </c:pt>
                <c:pt idx="17">
                  <c:v>501.12072360000002</c:v>
                </c:pt>
                <c:pt idx="18">
                  <c:v>11.989678399999999</c:v>
                </c:pt>
                <c:pt idx="19">
                  <c:v>1.9945999999999995</c:v>
                </c:pt>
                <c:pt idx="20">
                  <c:v>218.70741439999998</c:v>
                </c:pt>
                <c:pt idx="21">
                  <c:v>204.44721399999997</c:v>
                </c:pt>
                <c:pt idx="22">
                  <c:v>211.155844</c:v>
                </c:pt>
                <c:pt idx="23">
                  <c:v>995.72815960000003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'03'!$C$40:$C$63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'03'!$L$40:$L$63</c:f>
              <c:numCache>
                <c:formatCode>#,##0</c:formatCode>
                <c:ptCount val="24"/>
                <c:pt idx="0">
                  <c:v>1562.2121400000001</c:v>
                </c:pt>
                <c:pt idx="1">
                  <c:v>1390.3825200000001</c:v>
                </c:pt>
                <c:pt idx="2">
                  <c:v>1344.7671600000001</c:v>
                </c:pt>
                <c:pt idx="3">
                  <c:v>1310.47516</c:v>
                </c:pt>
                <c:pt idx="4">
                  <c:v>1382.2488600000001</c:v>
                </c:pt>
                <c:pt idx="5">
                  <c:v>1574.2194200000001</c:v>
                </c:pt>
                <c:pt idx="6">
                  <c:v>1791.6783400000002</c:v>
                </c:pt>
                <c:pt idx="7">
                  <c:v>2029.7069200000001</c:v>
                </c:pt>
                <c:pt idx="8">
                  <c:v>2238.1375600000001</c:v>
                </c:pt>
                <c:pt idx="9">
                  <c:v>1914.7593400000003</c:v>
                </c:pt>
                <c:pt idx="10">
                  <c:v>1683.5262200000002</c:v>
                </c:pt>
                <c:pt idx="11">
                  <c:v>1502.7951</c:v>
                </c:pt>
                <c:pt idx="12">
                  <c:v>1347.1915000000001</c:v>
                </c:pt>
                <c:pt idx="13">
                  <c:v>1389.0319000000002</c:v>
                </c:pt>
                <c:pt idx="14">
                  <c:v>1226.8455000000001</c:v>
                </c:pt>
                <c:pt idx="15">
                  <c:v>1325.6340000000002</c:v>
                </c:pt>
                <c:pt idx="16">
                  <c:v>1179.9438200000002</c:v>
                </c:pt>
                <c:pt idx="17">
                  <c:v>1453.17624</c:v>
                </c:pt>
                <c:pt idx="18">
                  <c:v>2107.5558000000001</c:v>
                </c:pt>
                <c:pt idx="19">
                  <c:v>2464.9336199999998</c:v>
                </c:pt>
                <c:pt idx="20">
                  <c:v>2369.2811999999999</c:v>
                </c:pt>
                <c:pt idx="21">
                  <c:v>1949.91446</c:v>
                </c:pt>
                <c:pt idx="22">
                  <c:v>1809.5910800000004</c:v>
                </c:pt>
                <c:pt idx="23">
                  <c:v>1564.0722000000001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882752"/>
        <c:axId val="253884288"/>
      </c:areaChart>
      <c:catAx>
        <c:axId val="253882752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388428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53884288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3882752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'04'!$C$40:$C$63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'04'!$D$40:$D$63</c:f>
              <c:numCache>
                <c:formatCode>#,##0</c:formatCode>
                <c:ptCount val="24"/>
                <c:pt idx="0">
                  <c:v>2449.7568700000002</c:v>
                </c:pt>
                <c:pt idx="1">
                  <c:v>2393.450519</c:v>
                </c:pt>
                <c:pt idx="2">
                  <c:v>2332.0468060000003</c:v>
                </c:pt>
                <c:pt idx="3">
                  <c:v>2360.9733290000004</c:v>
                </c:pt>
                <c:pt idx="4">
                  <c:v>2337.6672320000002</c:v>
                </c:pt>
                <c:pt idx="5">
                  <c:v>2412.442665</c:v>
                </c:pt>
                <c:pt idx="6">
                  <c:v>2437.6467710000002</c:v>
                </c:pt>
                <c:pt idx="7">
                  <c:v>2591.4552330000001</c:v>
                </c:pt>
                <c:pt idx="8">
                  <c:v>2607.939895</c:v>
                </c:pt>
                <c:pt idx="9">
                  <c:v>2589.4046450000001</c:v>
                </c:pt>
                <c:pt idx="10">
                  <c:v>2621.9362940000001</c:v>
                </c:pt>
                <c:pt idx="11">
                  <c:v>2637.3429759999999</c:v>
                </c:pt>
                <c:pt idx="12">
                  <c:v>2554.2401100000002</c:v>
                </c:pt>
                <c:pt idx="13">
                  <c:v>2453.325722</c:v>
                </c:pt>
                <c:pt idx="14">
                  <c:v>2457.453109</c:v>
                </c:pt>
                <c:pt idx="15">
                  <c:v>2436.5791250000002</c:v>
                </c:pt>
                <c:pt idx="16">
                  <c:v>2459.1357509999998</c:v>
                </c:pt>
                <c:pt idx="17">
                  <c:v>2438.2189010000002</c:v>
                </c:pt>
                <c:pt idx="18">
                  <c:v>2402.5413699999999</c:v>
                </c:pt>
                <c:pt idx="19">
                  <c:v>2507.253729</c:v>
                </c:pt>
                <c:pt idx="20">
                  <c:v>2582.3560189999998</c:v>
                </c:pt>
                <c:pt idx="21">
                  <c:v>2580.7764569999999</c:v>
                </c:pt>
                <c:pt idx="22">
                  <c:v>2530.5232879999999</c:v>
                </c:pt>
                <c:pt idx="23">
                  <c:v>2330.7030580000001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'04'!$C$40:$C$63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'04'!$E$40:$E$63</c:f>
              <c:numCache>
                <c:formatCode>#,##0</c:formatCode>
                <c:ptCount val="24"/>
                <c:pt idx="0">
                  <c:v>1112.78047567</c:v>
                </c:pt>
                <c:pt idx="1">
                  <c:v>1015.9171100999999</c:v>
                </c:pt>
                <c:pt idx="2">
                  <c:v>512.87214898000002</c:v>
                </c:pt>
                <c:pt idx="3">
                  <c:v>522.7144528</c:v>
                </c:pt>
                <c:pt idx="4">
                  <c:v>500.54633854999997</c:v>
                </c:pt>
                <c:pt idx="5">
                  <c:v>689.65346729999987</c:v>
                </c:pt>
                <c:pt idx="6">
                  <c:v>1869.0653124200001</c:v>
                </c:pt>
                <c:pt idx="7">
                  <c:v>2687.4291624200005</c:v>
                </c:pt>
                <c:pt idx="8">
                  <c:v>3475.7124579500005</c:v>
                </c:pt>
                <c:pt idx="9">
                  <c:v>2773.7698175</c:v>
                </c:pt>
                <c:pt idx="10">
                  <c:v>1994.000702</c:v>
                </c:pt>
                <c:pt idx="11">
                  <c:v>1389.3084592499999</c:v>
                </c:pt>
                <c:pt idx="12">
                  <c:v>1375.7255985000002</c:v>
                </c:pt>
                <c:pt idx="13">
                  <c:v>1090.579324</c:v>
                </c:pt>
                <c:pt idx="14">
                  <c:v>936.03296449999993</c:v>
                </c:pt>
                <c:pt idx="15">
                  <c:v>701.61701449999998</c:v>
                </c:pt>
                <c:pt idx="16">
                  <c:v>693.5161885</c:v>
                </c:pt>
                <c:pt idx="17">
                  <c:v>775.45017874999996</c:v>
                </c:pt>
                <c:pt idx="18">
                  <c:v>1791.56450875</c:v>
                </c:pt>
                <c:pt idx="19">
                  <c:v>2187.7827969999998</c:v>
                </c:pt>
                <c:pt idx="20">
                  <c:v>2939.9055985</c:v>
                </c:pt>
                <c:pt idx="21">
                  <c:v>3645.1842225300002</c:v>
                </c:pt>
                <c:pt idx="22">
                  <c:v>3190.6105404500004</c:v>
                </c:pt>
                <c:pt idx="23">
                  <c:v>1698.1160478500001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'04'!$C$40:$C$63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'04'!$F$40:$F$63</c:f>
              <c:numCache>
                <c:formatCode>#,##0</c:formatCode>
                <c:ptCount val="24"/>
                <c:pt idx="0">
                  <c:v>1276.9822471</c:v>
                </c:pt>
                <c:pt idx="1">
                  <c:v>1238.1172839999999</c:v>
                </c:pt>
                <c:pt idx="2">
                  <c:v>1219.914078</c:v>
                </c:pt>
                <c:pt idx="3">
                  <c:v>1211.5797560000001</c:v>
                </c:pt>
                <c:pt idx="4">
                  <c:v>1216.99199</c:v>
                </c:pt>
                <c:pt idx="5">
                  <c:v>1225.2220689999999</c:v>
                </c:pt>
                <c:pt idx="6">
                  <c:v>1283.8247840000001</c:v>
                </c:pt>
                <c:pt idx="7">
                  <c:v>1286.8665780000001</c:v>
                </c:pt>
                <c:pt idx="8">
                  <c:v>1251.1147839999999</c:v>
                </c:pt>
                <c:pt idx="9">
                  <c:v>1284.6739900000002</c:v>
                </c:pt>
                <c:pt idx="10">
                  <c:v>1223.481401</c:v>
                </c:pt>
                <c:pt idx="11">
                  <c:v>1228.0092840000002</c:v>
                </c:pt>
                <c:pt idx="12">
                  <c:v>1211.210812</c:v>
                </c:pt>
                <c:pt idx="13">
                  <c:v>1252.4016020000001</c:v>
                </c:pt>
                <c:pt idx="14">
                  <c:v>1257.986312</c:v>
                </c:pt>
                <c:pt idx="15">
                  <c:v>1250.0257840000002</c:v>
                </c:pt>
                <c:pt idx="16">
                  <c:v>1262.459695</c:v>
                </c:pt>
                <c:pt idx="17">
                  <c:v>1242.5044339999999</c:v>
                </c:pt>
                <c:pt idx="18">
                  <c:v>1254.556223</c:v>
                </c:pt>
                <c:pt idx="19">
                  <c:v>1258.1252840000002</c:v>
                </c:pt>
                <c:pt idx="20">
                  <c:v>1243.5044189999999</c:v>
                </c:pt>
                <c:pt idx="21">
                  <c:v>1309.156784</c:v>
                </c:pt>
                <c:pt idx="22">
                  <c:v>1227.2689010000001</c:v>
                </c:pt>
                <c:pt idx="23">
                  <c:v>1253.161106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'04'!$C$40:$C$63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'04'!$G$40:$G$63</c:f>
              <c:numCache>
                <c:formatCode>#,##0</c:formatCode>
                <c:ptCount val="24"/>
                <c:pt idx="0">
                  <c:v>2120.2109225749964</c:v>
                </c:pt>
                <c:pt idx="1">
                  <c:v>2299.5439932449999</c:v>
                </c:pt>
                <c:pt idx="2">
                  <c:v>2630.7298682450046</c:v>
                </c:pt>
                <c:pt idx="3">
                  <c:v>2556.1278465850005</c:v>
                </c:pt>
                <c:pt idx="4">
                  <c:v>2527.8370377949914</c:v>
                </c:pt>
                <c:pt idx="5">
                  <c:v>2304.0677014449998</c:v>
                </c:pt>
                <c:pt idx="6">
                  <c:v>2491.0780174850047</c:v>
                </c:pt>
                <c:pt idx="7">
                  <c:v>2413.0770571819994</c:v>
                </c:pt>
                <c:pt idx="8">
                  <c:v>2482.0064573719992</c:v>
                </c:pt>
                <c:pt idx="9">
                  <c:v>2745.332501341999</c:v>
                </c:pt>
                <c:pt idx="10">
                  <c:v>2709.8502296819925</c:v>
                </c:pt>
                <c:pt idx="11">
                  <c:v>2718.4392074259958</c:v>
                </c:pt>
                <c:pt idx="12">
                  <c:v>2686.3359936989923</c:v>
                </c:pt>
                <c:pt idx="13">
                  <c:v>2552.4223420029921</c:v>
                </c:pt>
                <c:pt idx="14">
                  <c:v>2597.276520670996</c:v>
                </c:pt>
                <c:pt idx="15">
                  <c:v>2830.0804406479961</c:v>
                </c:pt>
                <c:pt idx="16">
                  <c:v>2728.5649615019997</c:v>
                </c:pt>
                <c:pt idx="17">
                  <c:v>2992.3276680919962</c:v>
                </c:pt>
                <c:pt idx="18">
                  <c:v>2838.0782690119963</c:v>
                </c:pt>
                <c:pt idx="19">
                  <c:v>2802.6220253050042</c:v>
                </c:pt>
                <c:pt idx="20">
                  <c:v>2673.4607251249954</c:v>
                </c:pt>
                <c:pt idx="21">
                  <c:v>2675.2877818949919</c:v>
                </c:pt>
                <c:pt idx="22">
                  <c:v>2637.6782037749958</c:v>
                </c:pt>
                <c:pt idx="23">
                  <c:v>2900.8942156149997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'04'!$C$40:$C$63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'04'!$H$40:$H$63</c:f>
              <c:numCache>
                <c:formatCode>#,##0</c:formatCode>
                <c:ptCount val="24"/>
                <c:pt idx="0">
                  <c:v>2451.6489111111114</c:v>
                </c:pt>
                <c:pt idx="1">
                  <c:v>2342.5369111111113</c:v>
                </c:pt>
                <c:pt idx="2">
                  <c:v>2478.8889111111112</c:v>
                </c:pt>
                <c:pt idx="3">
                  <c:v>2255.8809111111109</c:v>
                </c:pt>
                <c:pt idx="4">
                  <c:v>2393.2889111111112</c:v>
                </c:pt>
                <c:pt idx="5">
                  <c:v>2998.1409111111111</c:v>
                </c:pt>
                <c:pt idx="6">
                  <c:v>2303.8929111111111</c:v>
                </c:pt>
                <c:pt idx="7">
                  <c:v>1936.3889111111112</c:v>
                </c:pt>
                <c:pt idx="8">
                  <c:v>1924.500911111111</c:v>
                </c:pt>
                <c:pt idx="9">
                  <c:v>2499.7648511111115</c:v>
                </c:pt>
                <c:pt idx="10">
                  <c:v>3097.5255311111114</c:v>
                </c:pt>
                <c:pt idx="11">
                  <c:v>3742.0935911111114</c:v>
                </c:pt>
                <c:pt idx="12">
                  <c:v>3802.5385311111113</c:v>
                </c:pt>
                <c:pt idx="13">
                  <c:v>4159.6829911111117</c:v>
                </c:pt>
                <c:pt idx="14">
                  <c:v>4108.6279311111111</c:v>
                </c:pt>
                <c:pt idx="15">
                  <c:v>4066.2490311111073</c:v>
                </c:pt>
                <c:pt idx="16">
                  <c:v>4154.459771111111</c:v>
                </c:pt>
                <c:pt idx="17">
                  <c:v>3671.1877911111114</c:v>
                </c:pt>
                <c:pt idx="18">
                  <c:v>2798.0239111111114</c:v>
                </c:pt>
                <c:pt idx="19">
                  <c:v>2160.2049111111114</c:v>
                </c:pt>
                <c:pt idx="20">
                  <c:v>1730.4129111111113</c:v>
                </c:pt>
                <c:pt idx="21">
                  <c:v>1345.1249111111113</c:v>
                </c:pt>
                <c:pt idx="22">
                  <c:v>1621.3489111111112</c:v>
                </c:pt>
                <c:pt idx="23">
                  <c:v>2453.9889111111111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463616"/>
        <c:axId val="256465152"/>
      </c:areaChart>
      <c:catAx>
        <c:axId val="256463616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25646515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56465152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6463616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Inlandstromverbrauch ohne Verbrauch für Pumpspeicherung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'04'!$C$40:$C$63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'04'!$J$40:$J$63</c:f>
              <c:numCache>
                <c:formatCode>#,##0</c:formatCode>
                <c:ptCount val="24"/>
                <c:pt idx="0">
                  <c:v>7155.4235252561075</c:v>
                </c:pt>
                <c:pt idx="1">
                  <c:v>6832.1886286561112</c:v>
                </c:pt>
                <c:pt idx="2">
                  <c:v>6622.2423251361151</c:v>
                </c:pt>
                <c:pt idx="3">
                  <c:v>6437.5375146961114</c:v>
                </c:pt>
                <c:pt idx="4">
                  <c:v>6445.2754186561033</c:v>
                </c:pt>
                <c:pt idx="5">
                  <c:v>6953.1522818561116</c:v>
                </c:pt>
                <c:pt idx="6">
                  <c:v>7804.2919928161155</c:v>
                </c:pt>
                <c:pt idx="7">
                  <c:v>8708.1324705131119</c:v>
                </c:pt>
                <c:pt idx="8">
                  <c:v>9304.6817594331114</c:v>
                </c:pt>
                <c:pt idx="9">
                  <c:v>9419.2924665531064</c:v>
                </c:pt>
                <c:pt idx="10">
                  <c:v>9523.0035321931027</c:v>
                </c:pt>
                <c:pt idx="11">
                  <c:v>9723.6095001871072</c:v>
                </c:pt>
                <c:pt idx="12">
                  <c:v>9583.7465137101026</c:v>
                </c:pt>
                <c:pt idx="13">
                  <c:v>9361.4308467141018</c:v>
                </c:pt>
                <c:pt idx="14">
                  <c:v>9224.9978876821078</c:v>
                </c:pt>
                <c:pt idx="15">
                  <c:v>8991.9550576591027</c:v>
                </c:pt>
                <c:pt idx="16">
                  <c:v>8836.5016055131109</c:v>
                </c:pt>
                <c:pt idx="17">
                  <c:v>8771.4281749531074</c:v>
                </c:pt>
                <c:pt idx="18">
                  <c:v>8811.2006074731125</c:v>
                </c:pt>
                <c:pt idx="19">
                  <c:v>8644.4086576161153</c:v>
                </c:pt>
                <c:pt idx="20">
                  <c:v>8853.0105831361107</c:v>
                </c:pt>
                <c:pt idx="21">
                  <c:v>8468.8280601361039</c:v>
                </c:pt>
                <c:pt idx="22">
                  <c:v>8191.4051019361077</c:v>
                </c:pt>
                <c:pt idx="23">
                  <c:v>7654.0693657761112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'04'!$C$40:$C$63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'04'!$K$40:$K$63</c:f>
              <c:numCache>
                <c:formatCode>#,##0</c:formatCode>
                <c:ptCount val="24"/>
                <c:pt idx="0">
                  <c:v>31.290521199999997</c:v>
                </c:pt>
                <c:pt idx="1">
                  <c:v>25.1927488</c:v>
                </c:pt>
                <c:pt idx="2">
                  <c:v>580.54028720000008</c:v>
                </c:pt>
                <c:pt idx="3">
                  <c:v>619.87010080000005</c:v>
                </c:pt>
                <c:pt idx="4">
                  <c:v>620.51779080000006</c:v>
                </c:pt>
                <c:pt idx="5">
                  <c:v>662.48335200000008</c:v>
                </c:pt>
                <c:pt idx="6">
                  <c:v>614.3763232</c:v>
                </c:pt>
                <c:pt idx="7">
                  <c:v>0.29223120000000002</c:v>
                </c:pt>
                <c:pt idx="8">
                  <c:v>2.8263660000000002</c:v>
                </c:pt>
                <c:pt idx="9">
                  <c:v>250.43213839999999</c:v>
                </c:pt>
                <c:pt idx="10">
                  <c:v>134.12582559999998</c:v>
                </c:pt>
                <c:pt idx="11">
                  <c:v>167.54421759999994</c:v>
                </c:pt>
                <c:pt idx="12">
                  <c:v>162.7707316</c:v>
                </c:pt>
                <c:pt idx="13">
                  <c:v>409.8553344</c:v>
                </c:pt>
                <c:pt idx="14">
                  <c:v>216.95144959999996</c:v>
                </c:pt>
                <c:pt idx="15">
                  <c:v>258.03073760000001</c:v>
                </c:pt>
                <c:pt idx="16">
                  <c:v>497.23636160000001</c:v>
                </c:pt>
                <c:pt idx="17">
                  <c:v>461.48169799999999</c:v>
                </c:pt>
                <c:pt idx="18">
                  <c:v>460.43007440000002</c:v>
                </c:pt>
                <c:pt idx="19">
                  <c:v>226.1249488</c:v>
                </c:pt>
                <c:pt idx="20">
                  <c:v>3.0233255999999993</c:v>
                </c:pt>
                <c:pt idx="21">
                  <c:v>3.4583164000000002</c:v>
                </c:pt>
                <c:pt idx="22">
                  <c:v>109.8453624</c:v>
                </c:pt>
                <c:pt idx="23">
                  <c:v>488.90031280000005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'04'!$C$40:$C$63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'04'!$L$40:$L$63</c:f>
              <c:numCache>
                <c:formatCode>#,##0</c:formatCode>
                <c:ptCount val="24"/>
                <c:pt idx="0">
                  <c:v>2224.6653799999999</c:v>
                </c:pt>
                <c:pt idx="1">
                  <c:v>2432.18444</c:v>
                </c:pt>
                <c:pt idx="2">
                  <c:v>1971.6692</c:v>
                </c:pt>
                <c:pt idx="3">
                  <c:v>1849.86868</c:v>
                </c:pt>
                <c:pt idx="4">
                  <c:v>1910.5382999999999</c:v>
                </c:pt>
                <c:pt idx="5">
                  <c:v>2013.8911800000001</c:v>
                </c:pt>
                <c:pt idx="6">
                  <c:v>1966.8394800000001</c:v>
                </c:pt>
                <c:pt idx="7">
                  <c:v>2206.7922400000002</c:v>
                </c:pt>
                <c:pt idx="8">
                  <c:v>2433.76638</c:v>
                </c:pt>
                <c:pt idx="9">
                  <c:v>2223.2212</c:v>
                </c:pt>
                <c:pt idx="10">
                  <c:v>1989.6648000000002</c:v>
                </c:pt>
                <c:pt idx="11">
                  <c:v>1824.0398</c:v>
                </c:pt>
                <c:pt idx="12">
                  <c:v>1883.5338000000004</c:v>
                </c:pt>
                <c:pt idx="13">
                  <c:v>1737.1258</c:v>
                </c:pt>
                <c:pt idx="14">
                  <c:v>1915.4275000000002</c:v>
                </c:pt>
                <c:pt idx="15">
                  <c:v>2034.5656000000001</c:v>
                </c:pt>
                <c:pt idx="16">
                  <c:v>1964.3984</c:v>
                </c:pt>
                <c:pt idx="17">
                  <c:v>1886.7791</c:v>
                </c:pt>
                <c:pt idx="18">
                  <c:v>1813.1335999999999</c:v>
                </c:pt>
                <c:pt idx="19">
                  <c:v>2045.4551400000003</c:v>
                </c:pt>
                <c:pt idx="20">
                  <c:v>2313.6057640000004</c:v>
                </c:pt>
                <c:pt idx="21">
                  <c:v>3083.2437800000002</c:v>
                </c:pt>
                <c:pt idx="22">
                  <c:v>2906.1793800000005</c:v>
                </c:pt>
                <c:pt idx="23">
                  <c:v>2493.8936600000002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204608"/>
        <c:axId val="259206528"/>
      </c:areaChart>
      <c:catAx>
        <c:axId val="259204608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920652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59206528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9204608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'05'!$C$40:$C$63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'05'!$D$40:$D$63</c:f>
              <c:numCache>
                <c:formatCode>#,##0</c:formatCode>
                <c:ptCount val="24"/>
                <c:pt idx="0">
                  <c:v>3575.586546</c:v>
                </c:pt>
                <c:pt idx="1">
                  <c:v>3544.6036679999997</c:v>
                </c:pt>
                <c:pt idx="2">
                  <c:v>3524.7296620000002</c:v>
                </c:pt>
                <c:pt idx="3">
                  <c:v>3533.9827879999998</c:v>
                </c:pt>
                <c:pt idx="4">
                  <c:v>3522.5538939999997</c:v>
                </c:pt>
                <c:pt idx="5">
                  <c:v>3465.8964369999999</c:v>
                </c:pt>
                <c:pt idx="6">
                  <c:v>3534.3387150000003</c:v>
                </c:pt>
                <c:pt idx="7">
                  <c:v>3614.5758720000003</c:v>
                </c:pt>
                <c:pt idx="8">
                  <c:v>3635.886383</c:v>
                </c:pt>
                <c:pt idx="9">
                  <c:v>3684.4394990000001</c:v>
                </c:pt>
                <c:pt idx="10">
                  <c:v>3673.1983810000002</c:v>
                </c:pt>
                <c:pt idx="11">
                  <c:v>3682.9471870000002</c:v>
                </c:pt>
                <c:pt idx="12">
                  <c:v>3637.6176</c:v>
                </c:pt>
                <c:pt idx="13">
                  <c:v>3606.5003300000003</c:v>
                </c:pt>
                <c:pt idx="14">
                  <c:v>3593.194657</c:v>
                </c:pt>
                <c:pt idx="15">
                  <c:v>3585.7249149999998</c:v>
                </c:pt>
                <c:pt idx="16">
                  <c:v>3621.0370120000002</c:v>
                </c:pt>
                <c:pt idx="17">
                  <c:v>3642.1323480000001</c:v>
                </c:pt>
                <c:pt idx="18">
                  <c:v>3665.145806</c:v>
                </c:pt>
                <c:pt idx="19">
                  <c:v>3690.1684329999998</c:v>
                </c:pt>
                <c:pt idx="20">
                  <c:v>3665.1773310000003</c:v>
                </c:pt>
                <c:pt idx="21">
                  <c:v>3703.9737870000004</c:v>
                </c:pt>
                <c:pt idx="22">
                  <c:v>3669.2864760000002</c:v>
                </c:pt>
                <c:pt idx="23">
                  <c:v>3641.58322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'05'!$C$40:$C$63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'05'!$E$40:$E$63</c:f>
              <c:numCache>
                <c:formatCode>#,##0</c:formatCode>
                <c:ptCount val="24"/>
                <c:pt idx="0">
                  <c:v>1609.74568875</c:v>
                </c:pt>
                <c:pt idx="1">
                  <c:v>1023.34097525</c:v>
                </c:pt>
                <c:pt idx="2">
                  <c:v>949.92989</c:v>
                </c:pt>
                <c:pt idx="3">
                  <c:v>1233.5254837500001</c:v>
                </c:pt>
                <c:pt idx="4">
                  <c:v>863.67064125000002</c:v>
                </c:pt>
                <c:pt idx="5">
                  <c:v>830.38141450000001</c:v>
                </c:pt>
                <c:pt idx="6">
                  <c:v>1671.3292440000002</c:v>
                </c:pt>
                <c:pt idx="7">
                  <c:v>3008.7674772500004</c:v>
                </c:pt>
                <c:pt idx="8">
                  <c:v>3992.9527862500004</c:v>
                </c:pt>
                <c:pt idx="9">
                  <c:v>4119.9847709999958</c:v>
                </c:pt>
                <c:pt idx="10">
                  <c:v>3401.62214275</c:v>
                </c:pt>
                <c:pt idx="11">
                  <c:v>3688.0715342500002</c:v>
                </c:pt>
                <c:pt idx="12">
                  <c:v>3396.6617405000002</c:v>
                </c:pt>
                <c:pt idx="13">
                  <c:v>2433.7353355</c:v>
                </c:pt>
                <c:pt idx="14">
                  <c:v>2860.0248685000001</c:v>
                </c:pt>
                <c:pt idx="15">
                  <c:v>2599.3297517500005</c:v>
                </c:pt>
                <c:pt idx="16">
                  <c:v>2539.4966912499999</c:v>
                </c:pt>
                <c:pt idx="17">
                  <c:v>2600.4581790000002</c:v>
                </c:pt>
                <c:pt idx="18">
                  <c:v>3215.4295497500002</c:v>
                </c:pt>
                <c:pt idx="19">
                  <c:v>3684.70217275</c:v>
                </c:pt>
                <c:pt idx="20">
                  <c:v>2933.92770075</c:v>
                </c:pt>
                <c:pt idx="21">
                  <c:v>2708.236817</c:v>
                </c:pt>
                <c:pt idx="22">
                  <c:v>2242.3381029999996</c:v>
                </c:pt>
                <c:pt idx="23">
                  <c:v>1391.3988005000003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'05'!$C$40:$C$63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'05'!$F$40:$F$63</c:f>
              <c:numCache>
                <c:formatCode>#,##0</c:formatCode>
                <c:ptCount val="24"/>
                <c:pt idx="0">
                  <c:v>952.12566200000003</c:v>
                </c:pt>
                <c:pt idx="1">
                  <c:v>846.59372300000007</c:v>
                </c:pt>
                <c:pt idx="2">
                  <c:v>820.44751799999995</c:v>
                </c:pt>
                <c:pt idx="3">
                  <c:v>937.27880840000012</c:v>
                </c:pt>
                <c:pt idx="4">
                  <c:v>976.38304100000005</c:v>
                </c:pt>
                <c:pt idx="5">
                  <c:v>990.57606899999996</c:v>
                </c:pt>
                <c:pt idx="6">
                  <c:v>1056.2621060000001</c:v>
                </c:pt>
                <c:pt idx="7">
                  <c:v>1132.1709619999999</c:v>
                </c:pt>
                <c:pt idx="8">
                  <c:v>1108.821494</c:v>
                </c:pt>
                <c:pt idx="9">
                  <c:v>1110.249378</c:v>
                </c:pt>
                <c:pt idx="10">
                  <c:v>1098.1358499999999</c:v>
                </c:pt>
                <c:pt idx="11">
                  <c:v>1095.2475220000001</c:v>
                </c:pt>
                <c:pt idx="12">
                  <c:v>1002.6787509999999</c:v>
                </c:pt>
                <c:pt idx="13">
                  <c:v>964.33536299999992</c:v>
                </c:pt>
                <c:pt idx="14">
                  <c:v>977.70825600000012</c:v>
                </c:pt>
                <c:pt idx="15">
                  <c:v>1004.002289</c:v>
                </c:pt>
                <c:pt idx="16">
                  <c:v>1016.317994</c:v>
                </c:pt>
                <c:pt idx="17">
                  <c:v>1014.9328170000001</c:v>
                </c:pt>
                <c:pt idx="18">
                  <c:v>1086.4839620000002</c:v>
                </c:pt>
                <c:pt idx="19">
                  <c:v>1134.817434</c:v>
                </c:pt>
                <c:pt idx="20">
                  <c:v>1087.792228</c:v>
                </c:pt>
                <c:pt idx="21">
                  <c:v>993.931378</c:v>
                </c:pt>
                <c:pt idx="22">
                  <c:v>919.09126100000003</c:v>
                </c:pt>
                <c:pt idx="23">
                  <c:v>904.02541000000008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'05'!$C$40:$C$63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'05'!$G$40:$G$63</c:f>
              <c:numCache>
                <c:formatCode>#,##0</c:formatCode>
                <c:ptCount val="24"/>
                <c:pt idx="0">
                  <c:v>2231.3093668589963</c:v>
                </c:pt>
                <c:pt idx="1">
                  <c:v>2314.372917999</c:v>
                </c:pt>
                <c:pt idx="2">
                  <c:v>2385.0287215289959</c:v>
                </c:pt>
                <c:pt idx="3">
                  <c:v>2133.9902278990035</c:v>
                </c:pt>
                <c:pt idx="4">
                  <c:v>1979.1587593989998</c:v>
                </c:pt>
                <c:pt idx="5">
                  <c:v>1969.4963805889959</c:v>
                </c:pt>
                <c:pt idx="6">
                  <c:v>2056.1287778089959</c:v>
                </c:pt>
                <c:pt idx="7">
                  <c:v>2087.5160380159964</c:v>
                </c:pt>
                <c:pt idx="8">
                  <c:v>1921.8481685760003</c:v>
                </c:pt>
                <c:pt idx="9">
                  <c:v>2061.9851847860045</c:v>
                </c:pt>
                <c:pt idx="10">
                  <c:v>2215.2903729959994</c:v>
                </c:pt>
                <c:pt idx="11">
                  <c:v>2421.9202758160004</c:v>
                </c:pt>
                <c:pt idx="12">
                  <c:v>2593.2261635060008</c:v>
                </c:pt>
                <c:pt idx="13">
                  <c:v>2775.886924905004</c:v>
                </c:pt>
                <c:pt idx="14">
                  <c:v>2741.55209728</c:v>
                </c:pt>
                <c:pt idx="15">
                  <c:v>2652.7661617159961</c:v>
                </c:pt>
                <c:pt idx="16">
                  <c:v>2680.1668001359999</c:v>
                </c:pt>
                <c:pt idx="17">
                  <c:v>2811.8430128659957</c:v>
                </c:pt>
                <c:pt idx="18">
                  <c:v>2537.9482113160002</c:v>
                </c:pt>
                <c:pt idx="19">
                  <c:v>2297.7434118189999</c:v>
                </c:pt>
                <c:pt idx="20">
                  <c:v>2472.6032673389923</c:v>
                </c:pt>
                <c:pt idx="21">
                  <c:v>2700.6863723289916</c:v>
                </c:pt>
                <c:pt idx="22">
                  <c:v>2716.7209403289935</c:v>
                </c:pt>
                <c:pt idx="23">
                  <c:v>2729.3110125889957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'05'!$C$40:$C$63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'05'!$H$40:$H$63</c:f>
              <c:numCache>
                <c:formatCode>#,##0</c:formatCode>
                <c:ptCount val="24"/>
                <c:pt idx="0">
                  <c:v>1443.1883534946239</c:v>
                </c:pt>
                <c:pt idx="1">
                  <c:v>1630.5083534946236</c:v>
                </c:pt>
                <c:pt idx="2">
                  <c:v>1813.4603534946236</c:v>
                </c:pt>
                <c:pt idx="3">
                  <c:v>1753.2163534946237</c:v>
                </c:pt>
                <c:pt idx="4">
                  <c:v>1893.7883534946236</c:v>
                </c:pt>
                <c:pt idx="5">
                  <c:v>1770.1083534946238</c:v>
                </c:pt>
                <c:pt idx="6">
                  <c:v>1628.3443534946236</c:v>
                </c:pt>
                <c:pt idx="7">
                  <c:v>1201.9963534946237</c:v>
                </c:pt>
                <c:pt idx="8">
                  <c:v>1150.7929134946237</c:v>
                </c:pt>
                <c:pt idx="9">
                  <c:v>1083.8563134946237</c:v>
                </c:pt>
                <c:pt idx="10">
                  <c:v>1243.8665734946237</c:v>
                </c:pt>
                <c:pt idx="11">
                  <c:v>1243.4045934946237</c:v>
                </c:pt>
                <c:pt idx="12">
                  <c:v>1339.8437134946237</c:v>
                </c:pt>
                <c:pt idx="13">
                  <c:v>1525.6991534946237</c:v>
                </c:pt>
                <c:pt idx="14">
                  <c:v>1535.8544334946237</c:v>
                </c:pt>
                <c:pt idx="15">
                  <c:v>1462.3628934946237</c:v>
                </c:pt>
                <c:pt idx="16">
                  <c:v>1238.3723934946236</c:v>
                </c:pt>
                <c:pt idx="17">
                  <c:v>1088.3182534946238</c:v>
                </c:pt>
                <c:pt idx="18">
                  <c:v>983.80203349462374</c:v>
                </c:pt>
                <c:pt idx="19">
                  <c:v>927.69235349462372</c:v>
                </c:pt>
                <c:pt idx="20">
                  <c:v>896.2363534946237</c:v>
                </c:pt>
                <c:pt idx="21">
                  <c:v>965.61235349462368</c:v>
                </c:pt>
                <c:pt idx="22">
                  <c:v>1315.1563534946238</c:v>
                </c:pt>
                <c:pt idx="23">
                  <c:v>1918.3683534946238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2033792"/>
        <c:axId val="262035328"/>
      </c:areaChart>
      <c:catAx>
        <c:axId val="262033792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26203532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62035328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62033792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103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103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196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196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226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2267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257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257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288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288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318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318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349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3496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1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11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42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42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702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702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11704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11704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165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1653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1:J69"/>
  <sheetViews>
    <sheetView showGridLines="0" tabSelected="1" workbookViewId="0">
      <selection activeCell="I25" sqref="I25"/>
    </sheetView>
  </sheetViews>
  <sheetFormatPr baseColWidth="10" defaultRowHeight="12.75" x14ac:dyDescent="0.2"/>
  <cols>
    <col min="1" max="1" width="3.7109375" style="16" customWidth="1"/>
    <col min="2" max="2" width="8.85546875" style="16" customWidth="1"/>
    <col min="3" max="3" width="12.85546875" style="16" customWidth="1"/>
    <col min="4" max="4" width="2" style="16" customWidth="1"/>
    <col min="5" max="5" width="7.7109375" style="16" customWidth="1"/>
    <col min="6" max="6" width="8.7109375" style="16" bestFit="1" customWidth="1"/>
    <col min="7" max="7" width="2" style="16" customWidth="1"/>
    <col min="8" max="9" width="7.7109375" style="16" customWidth="1"/>
    <col min="10" max="10" width="8.85546875" style="16" customWidth="1"/>
    <col min="11" max="16384" width="11.42578125" style="16"/>
  </cols>
  <sheetData>
    <row r="1" spans="2:10" ht="6.75" customHeight="1" x14ac:dyDescent="0.2"/>
    <row r="2" spans="2:10" ht="19.5" customHeight="1" x14ac:dyDescent="0.2">
      <c r="B2" s="50" t="s">
        <v>18</v>
      </c>
      <c r="C2" s="50"/>
      <c r="D2" s="50"/>
      <c r="E2" s="50"/>
      <c r="F2" s="50"/>
      <c r="G2" s="50"/>
      <c r="H2" s="50"/>
      <c r="I2" s="50"/>
      <c r="J2" s="50"/>
    </row>
    <row r="3" spans="2:10" ht="6.75" customHeight="1" x14ac:dyDescent="0.2">
      <c r="B3" s="17"/>
      <c r="C3" s="17"/>
      <c r="D3" s="17"/>
      <c r="E3" s="17"/>
      <c r="F3" s="17"/>
      <c r="G3" s="17"/>
      <c r="H3" s="17"/>
      <c r="I3" s="17"/>
      <c r="J3" s="17"/>
    </row>
    <row r="4" spans="2:10" ht="18" x14ac:dyDescent="0.2">
      <c r="B4" s="51" t="s">
        <v>12</v>
      </c>
      <c r="C4" s="51"/>
      <c r="D4" s="51"/>
      <c r="E4" s="51"/>
      <c r="F4" s="51"/>
      <c r="G4" s="51"/>
      <c r="H4" s="51"/>
      <c r="I4" s="51"/>
      <c r="J4" s="51"/>
    </row>
    <row r="5" spans="2:10" ht="18" customHeight="1" x14ac:dyDescent="0.2">
      <c r="B5" s="52" t="s">
        <v>17</v>
      </c>
      <c r="C5" s="52"/>
      <c r="D5" s="52"/>
      <c r="E5" s="52"/>
      <c r="F5" s="52"/>
      <c r="G5" s="52"/>
      <c r="H5" s="52"/>
      <c r="I5" s="52"/>
      <c r="J5" s="52"/>
    </row>
    <row r="6" spans="2:10" ht="18" customHeight="1" x14ac:dyDescent="0.2">
      <c r="B6" s="53" t="s">
        <v>19</v>
      </c>
      <c r="C6" s="53"/>
      <c r="D6" s="53"/>
      <c r="E6" s="53"/>
      <c r="F6" s="53"/>
      <c r="G6" s="53"/>
      <c r="H6" s="53"/>
      <c r="I6" s="53"/>
      <c r="J6" s="53"/>
    </row>
    <row r="7" spans="2:10" ht="18" customHeight="1" x14ac:dyDescent="0.2">
      <c r="B7" s="47" t="s">
        <v>22</v>
      </c>
      <c r="C7" s="47"/>
      <c r="D7" s="47"/>
      <c r="E7" s="47"/>
      <c r="F7" s="47"/>
      <c r="G7" s="47"/>
      <c r="H7" s="47"/>
      <c r="I7" s="47"/>
      <c r="J7" s="47"/>
    </row>
    <row r="8" spans="2:10" ht="13.5" customHeight="1" x14ac:dyDescent="0.2">
      <c r="D8"/>
      <c r="G8"/>
    </row>
    <row r="9" spans="2:10" s="18" customFormat="1" ht="19.5" customHeight="1" x14ac:dyDescent="0.2">
      <c r="D9"/>
      <c r="E9" s="48" t="s">
        <v>10</v>
      </c>
      <c r="F9" s="48"/>
      <c r="G9"/>
      <c r="H9" s="49" t="s">
        <v>16</v>
      </c>
      <c r="I9" s="49"/>
    </row>
    <row r="10" spans="2:10" s="19" customFormat="1" ht="19.5" customHeight="1" x14ac:dyDescent="0.2">
      <c r="C10" s="20" t="s">
        <v>0</v>
      </c>
      <c r="D10"/>
      <c r="E10" s="20" t="s">
        <v>1</v>
      </c>
      <c r="F10" s="21" t="s">
        <v>11</v>
      </c>
      <c r="G10"/>
      <c r="H10" s="20" t="s">
        <v>1</v>
      </c>
      <c r="I10" s="21" t="s">
        <v>11</v>
      </c>
    </row>
    <row r="11" spans="2:10" ht="13.5" customHeight="1" x14ac:dyDescent="0.2">
      <c r="B11" s="40" t="str">
        <f>IF(WEEKDAY(C11)=4,"","***")</f>
        <v/>
      </c>
      <c r="C11" s="38">
        <f>'01'!$B$40</f>
        <v>41654</v>
      </c>
      <c r="D11"/>
      <c r="E11" s="39">
        <f>'01'!$O$10</f>
        <v>39099.75</v>
      </c>
      <c r="F11" s="22">
        <f>'01'!$P$10</f>
        <v>10667.670775136845</v>
      </c>
      <c r="G11"/>
      <c r="H11" s="39">
        <f>'01'!$O$14</f>
        <v>39099.125</v>
      </c>
      <c r="I11" s="22">
        <f>'01'!$P$14</f>
        <v>7013.4622379558314</v>
      </c>
    </row>
    <row r="12" spans="2:10" ht="13.5" customHeight="1" x14ac:dyDescent="0.2">
      <c r="B12" s="40" t="str">
        <f>IF(C12="","",IF(WEEKDAY(C12)=4,"","***"))</f>
        <v/>
      </c>
      <c r="C12" s="38">
        <f>IF('02'!$B$40="","",'02'!$B$40)</f>
        <v>41689</v>
      </c>
      <c r="D12"/>
      <c r="E12" s="39">
        <f>IF(C12="","",'02'!$O$10)</f>
        <v>39099.75</v>
      </c>
      <c r="F12" s="22">
        <f>IF(C12="","",'02'!$P$10)</f>
        <v>10509.211448151613</v>
      </c>
      <c r="G12"/>
      <c r="H12" s="39">
        <f>IF(C12="","",'02'!$O$14)</f>
        <v>39099.125</v>
      </c>
      <c r="I12" s="22">
        <f>IF(C12="","",'02'!$P$14)</f>
        <v>6805.3560352106142</v>
      </c>
    </row>
    <row r="13" spans="2:10" ht="13.5" customHeight="1" x14ac:dyDescent="0.2">
      <c r="B13" s="40" t="str">
        <f t="shared" ref="B13:B22" si="0">IF(C13="","",IF(WEEKDAY(C13)=4,"","***"))</f>
        <v/>
      </c>
      <c r="C13" s="38">
        <f>IF('03'!$B$40="","",'03'!$B$40)</f>
        <v>41717</v>
      </c>
      <c r="D13"/>
      <c r="E13" s="39">
        <f>IF(C13="","",'03'!$O$10)</f>
        <v>39099.791666666664</v>
      </c>
      <c r="F13" s="22">
        <f>IF(C13="","",'03'!$P$10)</f>
        <v>9630.4270220723229</v>
      </c>
      <c r="G13"/>
      <c r="H13" s="39">
        <f>IF(C13="","",'03'!$O$14)</f>
        <v>39099.125</v>
      </c>
      <c r="I13" s="22">
        <f>IF(C13="","",'03'!$P$14)</f>
        <v>6228.9276675923284</v>
      </c>
    </row>
    <row r="14" spans="2:10" ht="13.5" customHeight="1" x14ac:dyDescent="0.2">
      <c r="B14" s="40" t="str">
        <f t="shared" si="0"/>
        <v/>
      </c>
      <c r="C14" s="38">
        <f>IF('04'!$B$40="","",'04'!$B$40)</f>
        <v>41745</v>
      </c>
      <c r="D14"/>
      <c r="E14" s="39">
        <f>IF(C14="","",'04'!$O$10)</f>
        <v>39099.458333333336</v>
      </c>
      <c r="F14" s="22">
        <f>IF(C14="","",'04'!$P$10)</f>
        <v>9723.6095001871072</v>
      </c>
      <c r="G14"/>
      <c r="H14" s="39">
        <f>IF(C14="","",'04'!$O$14)</f>
        <v>39099.125</v>
      </c>
      <c r="I14" s="22">
        <f>IF(C14="","",'04'!$P$14)</f>
        <v>6437.5375146961114</v>
      </c>
    </row>
    <row r="15" spans="2:10" ht="13.5" customHeight="1" x14ac:dyDescent="0.2">
      <c r="B15" s="40" t="str">
        <f t="shared" si="0"/>
        <v/>
      </c>
      <c r="C15" s="38">
        <f>IF('05'!$B$40="","",'05'!$B$40)</f>
        <v>41780</v>
      </c>
      <c r="D15"/>
      <c r="E15" s="39">
        <f>IF(C15="","",'05'!$O$10)</f>
        <v>39099.458333333336</v>
      </c>
      <c r="F15" s="22">
        <f>IF(C15="","",'05'!$P$10)</f>
        <v>8935.129564160623</v>
      </c>
      <c r="G15"/>
      <c r="H15" s="39">
        <f>IF(C15="","",'05'!$O$14)</f>
        <v>39099.125</v>
      </c>
      <c r="I15" s="22">
        <f>IF(C15="","",'05'!$P$14)</f>
        <v>5949.6459999436274</v>
      </c>
    </row>
    <row r="16" spans="2:10" ht="13.5" customHeight="1" x14ac:dyDescent="0.2">
      <c r="B16" s="40" t="str">
        <f t="shared" si="0"/>
        <v/>
      </c>
      <c r="C16" s="38">
        <f>IF('06'!$B$40="","",'06'!$B$40)</f>
        <v>41808</v>
      </c>
      <c r="D16"/>
      <c r="E16" s="39">
        <f>IF(C16="","",'06'!$O$10)</f>
        <v>39099.5</v>
      </c>
      <c r="F16" s="22">
        <f>IF(C16="","",'06'!$P$10)</f>
        <v>9122.0961264528887</v>
      </c>
      <c r="G16"/>
      <c r="H16" s="39">
        <f>IF(C16="","",'06'!$O$14)</f>
        <v>39099.166666666664</v>
      </c>
      <c r="I16" s="22">
        <f>IF(C16="","",'06'!$P$14)</f>
        <v>5882.9035119578894</v>
      </c>
    </row>
    <row r="17" spans="2:10" ht="13.5" customHeight="1" x14ac:dyDescent="0.2">
      <c r="B17" s="40" t="str">
        <f t="shared" si="0"/>
        <v/>
      </c>
      <c r="C17" s="38">
        <f>IF('07'!$B$40="","",'07'!$B$40)</f>
        <v>41836</v>
      </c>
      <c r="D17"/>
      <c r="E17" s="39">
        <f>IF(C17="","",'07'!$O$10)</f>
        <v>39099.458333333336</v>
      </c>
      <c r="F17" s="22">
        <f>IF(C17="","",'07'!$P$10)</f>
        <v>9122.6631276890548</v>
      </c>
      <c r="G17"/>
      <c r="H17" s="39">
        <f>IF(C17="","",'07'!$O$14)</f>
        <v>39099.166666666664</v>
      </c>
      <c r="I17" s="22">
        <f>IF(C17="","",'07'!$P$14)</f>
        <v>5854.9302542880505</v>
      </c>
    </row>
    <row r="18" spans="2:10" ht="13.5" customHeight="1" x14ac:dyDescent="0.2">
      <c r="B18" s="40" t="str">
        <f t="shared" si="0"/>
        <v/>
      </c>
      <c r="C18" s="38">
        <f>IF('08'!$B$40="","",'08'!$B$40)</f>
        <v>41871</v>
      </c>
      <c r="D18"/>
      <c r="E18" s="39">
        <f>IF(C18="","",'08'!$O$10)</f>
        <v>39099.458333333336</v>
      </c>
      <c r="F18" s="22">
        <f>IF(C18="","",'08'!$P$10)</f>
        <v>9321.8027163804945</v>
      </c>
      <c r="G18"/>
      <c r="H18" s="39">
        <f>IF(C18="","",'08'!$O$14)</f>
        <v>39099.166666666664</v>
      </c>
      <c r="I18" s="22">
        <f>IF(C18="","",'08'!$P$14)</f>
        <v>5773.3227943234951</v>
      </c>
    </row>
    <row r="19" spans="2:10" ht="13.5" customHeight="1" x14ac:dyDescent="0.2">
      <c r="B19" s="40" t="str">
        <f t="shared" si="0"/>
        <v/>
      </c>
      <c r="C19" s="38">
        <f>IF('09'!$B$40="","",'09'!$B$40)</f>
        <v>41899</v>
      </c>
      <c r="D19"/>
      <c r="E19" s="39">
        <f>IF(C19="","",'09'!$O$10)</f>
        <v>39099.458333333336</v>
      </c>
      <c r="F19" s="22">
        <f>IF(C19="","",'09'!$P$10)</f>
        <v>9171.9746788886623</v>
      </c>
      <c r="G19"/>
      <c r="H19" s="39">
        <f>IF(C19="","",'09'!$O$14)</f>
        <v>39099.166666666664</v>
      </c>
      <c r="I19" s="22">
        <f>IF(C19="","",'09'!$P$14)</f>
        <v>5987.3442389516631</v>
      </c>
    </row>
    <row r="20" spans="2:10" ht="13.5" customHeight="1" x14ac:dyDescent="0.2">
      <c r="B20" s="40" t="str">
        <f t="shared" si="0"/>
        <v/>
      </c>
      <c r="C20" s="38">
        <f>IF('10'!$B$40="","",'10'!$B$40)</f>
        <v>41927</v>
      </c>
      <c r="D20"/>
      <c r="E20" s="39">
        <f>IF(C20="","",'10'!$O$10)</f>
        <v>39099.458333333336</v>
      </c>
      <c r="F20" s="22">
        <f>IF(C20="","",'10'!$P$10)</f>
        <v>9400.2333225475304</v>
      </c>
      <c r="G20"/>
      <c r="H20" s="39">
        <f>IF(C20="","",'10'!$O$14)</f>
        <v>39099.125</v>
      </c>
      <c r="I20" s="22">
        <f>IF(C20="","",'10'!$P$14)</f>
        <v>6050.7540373745278</v>
      </c>
    </row>
    <row r="21" spans="2:10" ht="13.5" customHeight="1" x14ac:dyDescent="0.2">
      <c r="B21" s="40" t="str">
        <f t="shared" si="0"/>
        <v/>
      </c>
      <c r="C21" s="38">
        <f>IF('11'!$B$40="","",'11'!$B$40)</f>
        <v>41962</v>
      </c>
      <c r="D21"/>
      <c r="E21" s="39">
        <f>IF(C21="","",'11'!$O$10)</f>
        <v>39099.708333333336</v>
      </c>
      <c r="F21" s="22">
        <f>IF(C21="","",'11'!$P$10)</f>
        <v>10262.177383600218</v>
      </c>
      <c r="G21"/>
      <c r="H21" s="39">
        <f>IF(C21="","",'11'!$O$14)</f>
        <v>39099.125</v>
      </c>
      <c r="I21" s="22">
        <f>IF(C21="","",'11'!$P$14)</f>
        <v>6558.6749540512183</v>
      </c>
    </row>
    <row r="22" spans="2:10" ht="13.5" customHeight="1" x14ac:dyDescent="0.2">
      <c r="B22" s="40" t="str">
        <f t="shared" si="0"/>
        <v/>
      </c>
      <c r="C22" s="41">
        <f>IF('12'!$B$40="","",'12'!$B$40)</f>
        <v>41990</v>
      </c>
      <c r="D22" s="42"/>
      <c r="E22" s="43">
        <f>IF(C22="","",'12'!$O$10)</f>
        <v>39099.708333333336</v>
      </c>
      <c r="F22" s="44">
        <f>IF(C22="","",'12'!$P$10)</f>
        <v>10749.025834183374</v>
      </c>
      <c r="G22" s="42"/>
      <c r="H22" s="43">
        <f>IF(C22="","",'12'!$O$14)</f>
        <v>39099.125</v>
      </c>
      <c r="I22" s="44">
        <f>IF(C22="","",'12'!$P$14)</f>
        <v>6842.2887864223767</v>
      </c>
    </row>
    <row r="23" spans="2:10" customFormat="1" ht="13.5" customHeight="1" x14ac:dyDescent="0.2"/>
    <row r="24" spans="2:10" customFormat="1" ht="13.5" customHeight="1" x14ac:dyDescent="0.2"/>
    <row r="25" spans="2:10" customFormat="1" ht="13.5" customHeight="1" x14ac:dyDescent="0.2">
      <c r="B25" s="40"/>
      <c r="C25" s="24"/>
    </row>
    <row r="26" spans="2:10" customFormat="1" ht="13.5" customHeight="1" x14ac:dyDescent="0.2"/>
    <row r="27" spans="2:10" ht="13.5" customHeight="1" x14ac:dyDescent="0.2"/>
    <row r="28" spans="2:10" ht="13.5" customHeight="1" x14ac:dyDescent="0.2">
      <c r="J28" s="23" t="s">
        <v>21</v>
      </c>
    </row>
    <row r="29" spans="2:10" ht="13.5" customHeight="1" x14ac:dyDescent="0.2"/>
    <row r="30" spans="2:10" ht="13.5" customHeight="1" x14ac:dyDescent="0.2"/>
    <row r="31" spans="2:10" ht="13.5" customHeight="1" x14ac:dyDescent="0.2"/>
    <row r="32" spans="2:10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</sheetData>
  <mergeCells count="7">
    <mergeCell ref="B7:J7"/>
    <mergeCell ref="E9:F9"/>
    <mergeCell ref="H9:I9"/>
    <mergeCell ref="B2:J2"/>
    <mergeCell ref="B4:J4"/>
    <mergeCell ref="B5:J5"/>
    <mergeCell ref="B6:J6"/>
  </mergeCells>
  <phoneticPr fontId="0" type="noConversion"/>
  <conditionalFormatting sqref="E11:F22">
    <cfRule type="expression" dxfId="37" priority="1" stopIfTrue="1">
      <formula>$F11=MAX($F$11:$F$22)</formula>
    </cfRule>
  </conditionalFormatting>
  <conditionalFormatting sqref="H11:I22">
    <cfRule type="expression" dxfId="36" priority="2" stopIfTrue="1">
      <formula>$I11=MIN($I$11:$I$22)</formula>
    </cfRule>
  </conditionalFormatting>
  <conditionalFormatting sqref="C11:C22">
    <cfRule type="expression" dxfId="35" priority="3" stopIfTrue="1">
      <formula>$F11=MAX($F$11:$F$22)</formula>
    </cfRule>
    <cfRule type="expression" dxfId="34" priority="4" stopIfTrue="1">
      <formula>$I11=MIN($I$11:$I$22)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Gesamten Elektrizitätsversorgung an den 3. Mittwochen im Jahr "&amp;YEAR(B5)</f>
        <v>Bilanz der Gesamten Elektrizitätsversorgung an den 3. Mittwochen im Jahr 2014</v>
      </c>
      <c r="I2"/>
    </row>
    <row r="3" spans="2:17" s="2" customFormat="1" ht="15" customHeight="1" x14ac:dyDescent="0.2">
      <c r="B3" s="3" t="s">
        <v>20</v>
      </c>
      <c r="I3"/>
    </row>
    <row r="5" spans="2:17" ht="18" x14ac:dyDescent="0.25">
      <c r="B5" s="15">
        <f>+B40</f>
        <v>41899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39099.458333333336</v>
      </c>
      <c r="P10" s="45">
        <f>MAX(J$40:J$63)</f>
        <v>9171.9746788886623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39099.166666666664</v>
      </c>
      <c r="P14" s="45">
        <f>MIN(J$40:J$63)</f>
        <v>5987.3442389516631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3.5242919693700969E-11</v>
      </c>
      <c r="J39" s="8" t="s">
        <v>7</v>
      </c>
      <c r="K39" s="8" t="s">
        <v>8</v>
      </c>
      <c r="L39" s="8" t="s">
        <v>9</v>
      </c>
    </row>
    <row r="40" spans="2:83" x14ac:dyDescent="0.2">
      <c r="B40" s="9">
        <v>41899</v>
      </c>
      <c r="C40" s="10">
        <v>39099</v>
      </c>
      <c r="D40" s="11">
        <v>3255.7688169999997</v>
      </c>
      <c r="E40" s="11">
        <v>1506.6242996000001</v>
      </c>
      <c r="F40" s="11">
        <v>1431.6011060000001</v>
      </c>
      <c r="G40" s="11">
        <v>1604.9464664849925</v>
      </c>
      <c r="H40" s="11">
        <v>2177.6777166666666</v>
      </c>
      <c r="I40" s="7">
        <v>0</v>
      </c>
      <c r="J40" s="12">
        <v>6794.6247289516632</v>
      </c>
      <c r="K40" s="12">
        <v>155.46723679999994</v>
      </c>
      <c r="L40" s="12">
        <v>3026.5264400000001</v>
      </c>
      <c r="M40" s="25">
        <f>+C40</f>
        <v>39099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41899</v>
      </c>
      <c r="C41" s="10">
        <v>39099.041666666664</v>
      </c>
      <c r="D41" s="11">
        <v>3216.7035020000003</v>
      </c>
      <c r="E41" s="11">
        <v>1207.0565735999999</v>
      </c>
      <c r="F41" s="11">
        <v>1209.848223</v>
      </c>
      <c r="G41" s="11">
        <v>1542.3806855249961</v>
      </c>
      <c r="H41" s="11">
        <v>2273.7457166666668</v>
      </c>
      <c r="I41" s="7">
        <v>0</v>
      </c>
      <c r="J41" s="12">
        <v>6408.0763291916628</v>
      </c>
      <c r="K41" s="12">
        <v>429.06107159999999</v>
      </c>
      <c r="L41" s="12">
        <v>2612.5972999999999</v>
      </c>
      <c r="M41" s="25">
        <f t="shared" ref="M41:M62" si="0">+C41</f>
        <v>39099.041666666664</v>
      </c>
    </row>
    <row r="42" spans="2:83" x14ac:dyDescent="0.2">
      <c r="B42" s="9">
        <v>41899</v>
      </c>
      <c r="C42" s="10">
        <v>39099.083333333336</v>
      </c>
      <c r="D42" s="11">
        <v>3214.120739</v>
      </c>
      <c r="E42" s="11">
        <v>817.49067660000003</v>
      </c>
      <c r="F42" s="11">
        <v>1163.086873</v>
      </c>
      <c r="G42" s="11">
        <v>1642.786365125</v>
      </c>
      <c r="H42" s="11">
        <v>2689.8737166666665</v>
      </c>
      <c r="I42" s="7">
        <v>0</v>
      </c>
      <c r="J42" s="12">
        <v>6228.9099959916666</v>
      </c>
      <c r="K42" s="12">
        <v>1125.6995744000001</v>
      </c>
      <c r="L42" s="12">
        <v>2172.7487999999998</v>
      </c>
      <c r="M42" s="25">
        <f t="shared" si="0"/>
        <v>39099.083333333336</v>
      </c>
    </row>
    <row r="43" spans="2:83" x14ac:dyDescent="0.2">
      <c r="B43" s="9">
        <v>41899</v>
      </c>
      <c r="C43" s="10">
        <v>39099.125</v>
      </c>
      <c r="D43" s="11">
        <v>3180.9696509999999</v>
      </c>
      <c r="E43" s="11">
        <v>620.21447660000013</v>
      </c>
      <c r="F43" s="11">
        <v>1141.0144009999999</v>
      </c>
      <c r="G43" s="11">
        <v>1724.346581925</v>
      </c>
      <c r="H43" s="11">
        <v>2685.0897166666668</v>
      </c>
      <c r="I43" s="7">
        <v>0</v>
      </c>
      <c r="J43" s="12">
        <v>5995.1381359916668</v>
      </c>
      <c r="K43" s="12">
        <v>1327.6113912000001</v>
      </c>
      <c r="L43" s="12">
        <v>2028.8853000000001</v>
      </c>
      <c r="M43" s="25">
        <f t="shared" si="0"/>
        <v>39099.125</v>
      </c>
    </row>
    <row r="44" spans="2:83" x14ac:dyDescent="0.2">
      <c r="B44" s="9">
        <v>41899</v>
      </c>
      <c r="C44" s="10">
        <v>39099.166666666664</v>
      </c>
      <c r="D44" s="11">
        <v>3174.7723710000005</v>
      </c>
      <c r="E44" s="11">
        <v>608.01583090000008</v>
      </c>
      <c r="F44" s="11">
        <v>1155.075368</v>
      </c>
      <c r="G44" s="11">
        <v>1794.314036784996</v>
      </c>
      <c r="H44" s="11">
        <v>2617.2217166666669</v>
      </c>
      <c r="I44" s="7">
        <v>0</v>
      </c>
      <c r="J44" s="12">
        <v>5987.3442389516631</v>
      </c>
      <c r="K44" s="12">
        <v>1430.6978243999999</v>
      </c>
      <c r="L44" s="12">
        <v>1931.3572600000002</v>
      </c>
      <c r="M44" s="25">
        <f t="shared" si="0"/>
        <v>39099.166666666664</v>
      </c>
    </row>
    <row r="45" spans="2:83" x14ac:dyDescent="0.2">
      <c r="B45" s="9">
        <v>41899</v>
      </c>
      <c r="C45" s="10">
        <v>39099.208333333336</v>
      </c>
      <c r="D45" s="11">
        <v>3145.8066269999999</v>
      </c>
      <c r="E45" s="11">
        <v>848.77044160000003</v>
      </c>
      <c r="F45" s="11">
        <v>1150.1452179999999</v>
      </c>
      <c r="G45" s="11">
        <v>1537.310925804996</v>
      </c>
      <c r="H45" s="11">
        <v>2425.7537166666671</v>
      </c>
      <c r="I45" s="7">
        <v>-5.0022208597511053E-12</v>
      </c>
      <c r="J45" s="12">
        <v>6431.5054842716672</v>
      </c>
      <c r="K45" s="12">
        <v>467.93574480000001</v>
      </c>
      <c r="L45" s="12">
        <v>2208.3457000000003</v>
      </c>
      <c r="M45" s="25">
        <f t="shared" si="0"/>
        <v>39099.208333333336</v>
      </c>
    </row>
    <row r="46" spans="2:83" x14ac:dyDescent="0.2">
      <c r="B46" s="9">
        <v>41899</v>
      </c>
      <c r="C46" s="10">
        <v>39099.25</v>
      </c>
      <c r="D46" s="11">
        <v>3163.9356769999999</v>
      </c>
      <c r="E46" s="11">
        <v>2383.3583834000001</v>
      </c>
      <c r="F46" s="11">
        <v>1155.4032280000001</v>
      </c>
      <c r="G46" s="11">
        <v>1589.9545668449994</v>
      </c>
      <c r="H46" s="11">
        <v>2060.5337166666664</v>
      </c>
      <c r="I46" s="7">
        <v>0</v>
      </c>
      <c r="J46" s="12">
        <v>7557.4423223116673</v>
      </c>
      <c r="K46" s="12">
        <v>137.2227096</v>
      </c>
      <c r="L46" s="12">
        <v>2658.5205400000004</v>
      </c>
      <c r="M46" s="25">
        <f t="shared" si="0"/>
        <v>39099.25</v>
      </c>
    </row>
    <row r="47" spans="2:83" x14ac:dyDescent="0.2">
      <c r="B47" s="9">
        <v>41899</v>
      </c>
      <c r="C47" s="10">
        <v>39099.291666666664</v>
      </c>
      <c r="D47" s="11">
        <v>3262.9751270000006</v>
      </c>
      <c r="E47" s="11">
        <v>3758.0867256000001</v>
      </c>
      <c r="F47" s="11">
        <v>1357.5091110000001</v>
      </c>
      <c r="G47" s="11">
        <v>1754.7135501020016</v>
      </c>
      <c r="H47" s="11">
        <v>1716.8937166666669</v>
      </c>
      <c r="I47" s="7">
        <v>0</v>
      </c>
      <c r="J47" s="12">
        <v>8589.4837471686715</v>
      </c>
      <c r="K47" s="12">
        <v>0.52364319999999964</v>
      </c>
      <c r="L47" s="12">
        <v>3260.1708400000002</v>
      </c>
      <c r="M47" s="25">
        <f t="shared" si="0"/>
        <v>39099.291666666664</v>
      </c>
    </row>
    <row r="48" spans="2:83" x14ac:dyDescent="0.2">
      <c r="B48" s="9">
        <v>41899</v>
      </c>
      <c r="C48" s="10">
        <v>39099.333333333336</v>
      </c>
      <c r="D48" s="11">
        <v>3277.815513</v>
      </c>
      <c r="E48" s="11">
        <v>3252.7966461000001</v>
      </c>
      <c r="F48" s="11">
        <v>1427.785378</v>
      </c>
      <c r="G48" s="11">
        <v>1787.3485362420049</v>
      </c>
      <c r="H48" s="11">
        <v>2056.3177166666669</v>
      </c>
      <c r="I48" s="7">
        <v>0</v>
      </c>
      <c r="J48" s="12">
        <v>9019.4819772086685</v>
      </c>
      <c r="K48" s="12">
        <v>0.55318080000000003</v>
      </c>
      <c r="L48" s="12">
        <v>2782.028632</v>
      </c>
      <c r="M48" s="25">
        <f t="shared" si="0"/>
        <v>39099.333333333336</v>
      </c>
    </row>
    <row r="49" spans="2:13" x14ac:dyDescent="0.2">
      <c r="B49" s="9">
        <v>41899</v>
      </c>
      <c r="C49" s="10">
        <v>39099.375</v>
      </c>
      <c r="D49" s="11">
        <v>3265.7383650000002</v>
      </c>
      <c r="E49" s="11">
        <v>3302.6335606000002</v>
      </c>
      <c r="F49" s="11">
        <v>1390.6147840000001</v>
      </c>
      <c r="G49" s="11">
        <v>1806.4016395419953</v>
      </c>
      <c r="H49" s="11">
        <v>2263.392616666667</v>
      </c>
      <c r="I49" s="7">
        <v>0</v>
      </c>
      <c r="J49" s="12">
        <v>9010.2053702086632</v>
      </c>
      <c r="K49" s="12">
        <v>2.9238955999999998</v>
      </c>
      <c r="L49" s="12">
        <v>3015.6517000000003</v>
      </c>
      <c r="M49" s="25">
        <f t="shared" si="0"/>
        <v>39099.375</v>
      </c>
    </row>
    <row r="50" spans="2:13" x14ac:dyDescent="0.2">
      <c r="B50" s="9">
        <v>41899</v>
      </c>
      <c r="C50" s="10">
        <v>39099.416666666664</v>
      </c>
      <c r="D50" s="11">
        <v>3234.8684159999998</v>
      </c>
      <c r="E50" s="11">
        <v>2941.0223308999998</v>
      </c>
      <c r="F50" s="11">
        <v>1386.9142889999998</v>
      </c>
      <c r="G50" s="11">
        <v>2012.3958692819999</v>
      </c>
      <c r="H50" s="11">
        <v>2532.5843166666668</v>
      </c>
      <c r="I50" s="7">
        <v>0</v>
      </c>
      <c r="J50" s="12">
        <v>9059.4339522486662</v>
      </c>
      <c r="K50" s="12">
        <v>203.27586959999996</v>
      </c>
      <c r="L50" s="12">
        <v>2845.0754000000002</v>
      </c>
      <c r="M50" s="25">
        <f t="shared" si="0"/>
        <v>39099.416666666664</v>
      </c>
    </row>
    <row r="51" spans="2:13" x14ac:dyDescent="0.2">
      <c r="B51" s="9">
        <v>41899</v>
      </c>
      <c r="C51" s="10">
        <v>39099.458333333336</v>
      </c>
      <c r="D51" s="11">
        <v>3229.0418249999998</v>
      </c>
      <c r="E51" s="11">
        <v>2010.4547839000002</v>
      </c>
      <c r="F51" s="11">
        <v>1369.0472890000001</v>
      </c>
      <c r="G51" s="11">
        <v>2015.0696219219963</v>
      </c>
      <c r="H51" s="11">
        <v>3262.544456666667</v>
      </c>
      <c r="I51" s="7">
        <v>0</v>
      </c>
      <c r="J51" s="12">
        <v>9171.9746788886623</v>
      </c>
      <c r="K51" s="12">
        <v>210.21179759999998</v>
      </c>
      <c r="L51" s="12">
        <v>2503.9715000000001</v>
      </c>
      <c r="M51" s="25">
        <f t="shared" si="0"/>
        <v>39099.458333333336</v>
      </c>
    </row>
    <row r="52" spans="2:13" x14ac:dyDescent="0.2">
      <c r="B52" s="9">
        <v>41899</v>
      </c>
      <c r="C52" s="10">
        <v>39099.5</v>
      </c>
      <c r="D52" s="11">
        <v>3175.21976</v>
      </c>
      <c r="E52" s="11">
        <v>1236.2285616000001</v>
      </c>
      <c r="F52" s="11">
        <v>1301.1411250000001</v>
      </c>
      <c r="G52" s="11">
        <v>2120.2787126830035</v>
      </c>
      <c r="H52" s="11">
        <v>3892.9353166666669</v>
      </c>
      <c r="I52" s="7">
        <v>0</v>
      </c>
      <c r="J52" s="12">
        <v>9031.6485167496721</v>
      </c>
      <c r="K52" s="12">
        <v>356.96035919999986</v>
      </c>
      <c r="L52" s="12">
        <v>2337.1945999999998</v>
      </c>
      <c r="M52" s="25">
        <f t="shared" si="0"/>
        <v>39099.5</v>
      </c>
    </row>
    <row r="53" spans="2:13" x14ac:dyDescent="0.2">
      <c r="B53" s="9">
        <v>41899</v>
      </c>
      <c r="C53" s="10">
        <v>39099.541666666664</v>
      </c>
      <c r="D53" s="11">
        <v>3165.0564789999999</v>
      </c>
      <c r="E53" s="11">
        <v>999.37532759999988</v>
      </c>
      <c r="F53" s="11">
        <v>1280.7047</v>
      </c>
      <c r="G53" s="11">
        <v>2005.0213311349921</v>
      </c>
      <c r="H53" s="11">
        <v>4200.6038166666631</v>
      </c>
      <c r="I53" s="7">
        <v>0</v>
      </c>
      <c r="J53" s="12">
        <v>8964.5157280016592</v>
      </c>
      <c r="K53" s="12">
        <v>391.34372639999992</v>
      </c>
      <c r="L53" s="12">
        <v>2294.9022000000004</v>
      </c>
      <c r="M53" s="25">
        <f t="shared" si="0"/>
        <v>39099.541666666664</v>
      </c>
    </row>
    <row r="54" spans="2:13" x14ac:dyDescent="0.2">
      <c r="B54" s="9">
        <v>41899</v>
      </c>
      <c r="C54" s="10">
        <v>39099.583333333336</v>
      </c>
      <c r="D54" s="11">
        <v>3169.4193590000004</v>
      </c>
      <c r="E54" s="11">
        <v>862.89622539999993</v>
      </c>
      <c r="F54" s="11">
        <v>1159.9289940000001</v>
      </c>
      <c r="G54" s="11">
        <v>2126.3968019609956</v>
      </c>
      <c r="H54" s="11">
        <v>4490.8520966666665</v>
      </c>
      <c r="I54" s="7">
        <v>0</v>
      </c>
      <c r="J54" s="12">
        <v>8878.7866074276626</v>
      </c>
      <c r="K54" s="12">
        <v>818.18466960000001</v>
      </c>
      <c r="L54" s="12">
        <v>2112.5221999999999</v>
      </c>
      <c r="M54" s="25">
        <f t="shared" si="0"/>
        <v>39099.583333333336</v>
      </c>
    </row>
    <row r="55" spans="2:13" x14ac:dyDescent="0.2">
      <c r="B55" s="9">
        <v>41899</v>
      </c>
      <c r="C55" s="10">
        <v>39099.625</v>
      </c>
      <c r="D55" s="11">
        <v>3134.4912690000001</v>
      </c>
      <c r="E55" s="11">
        <v>1119.3609976</v>
      </c>
      <c r="F55" s="11">
        <v>1161.8909939999999</v>
      </c>
      <c r="G55" s="11">
        <v>2005.8556451420011</v>
      </c>
      <c r="H55" s="11">
        <v>3932.1533966666666</v>
      </c>
      <c r="I55" s="7">
        <v>0</v>
      </c>
      <c r="J55" s="12">
        <v>8790.2368544086676</v>
      </c>
      <c r="K55" s="12">
        <v>215.78884799999992</v>
      </c>
      <c r="L55" s="12">
        <v>2347.7266000000004</v>
      </c>
      <c r="M55" s="25">
        <f t="shared" si="0"/>
        <v>39099.625</v>
      </c>
    </row>
    <row r="56" spans="2:13" x14ac:dyDescent="0.2">
      <c r="B56" s="9">
        <v>41899</v>
      </c>
      <c r="C56" s="10">
        <v>39099.666666666664</v>
      </c>
      <c r="D56" s="11">
        <v>3149.5921090000002</v>
      </c>
      <c r="E56" s="11">
        <v>924.99105340000006</v>
      </c>
      <c r="F56" s="11">
        <v>1156.6550460000001</v>
      </c>
      <c r="G56" s="11">
        <v>2096.4725881019999</v>
      </c>
      <c r="H56" s="11">
        <v>4006.6555566666666</v>
      </c>
      <c r="I56" s="7">
        <v>0</v>
      </c>
      <c r="J56" s="12">
        <v>8685.5118115686673</v>
      </c>
      <c r="K56" s="12">
        <v>409.5051416</v>
      </c>
      <c r="L56" s="12">
        <v>2239.3494000000001</v>
      </c>
      <c r="M56" s="25">
        <f t="shared" si="0"/>
        <v>39099.666666666664</v>
      </c>
    </row>
    <row r="57" spans="2:13" x14ac:dyDescent="0.2">
      <c r="B57" s="9">
        <v>41899</v>
      </c>
      <c r="C57" s="10">
        <v>39099.708333333336</v>
      </c>
      <c r="D57" s="11">
        <v>3134.2212780000004</v>
      </c>
      <c r="E57" s="11">
        <v>1734.2111021000001</v>
      </c>
      <c r="F57" s="11">
        <v>1271.394018</v>
      </c>
      <c r="G57" s="11">
        <v>2058.717169761996</v>
      </c>
      <c r="H57" s="11">
        <v>3202.411876666667</v>
      </c>
      <c r="I57" s="7">
        <v>0</v>
      </c>
      <c r="J57" s="12">
        <v>8555.5692369286626</v>
      </c>
      <c r="K57" s="12">
        <v>321.42500760000001</v>
      </c>
      <c r="L57" s="12">
        <v>2523.9611999999997</v>
      </c>
      <c r="M57" s="25">
        <f t="shared" si="0"/>
        <v>39099.708333333336</v>
      </c>
    </row>
    <row r="58" spans="2:13" x14ac:dyDescent="0.2">
      <c r="B58" s="9">
        <v>41899</v>
      </c>
      <c r="C58" s="10">
        <v>39099.75</v>
      </c>
      <c r="D58" s="11">
        <v>3203.2631650000003</v>
      </c>
      <c r="E58" s="11">
        <v>2985.3775334000002</v>
      </c>
      <c r="F58" s="11">
        <v>1313.070929</v>
      </c>
      <c r="G58" s="11">
        <v>1949.939719342</v>
      </c>
      <c r="H58" s="11">
        <v>2017.0664966666668</v>
      </c>
      <c r="I58" s="7">
        <v>0</v>
      </c>
      <c r="J58" s="12">
        <v>8562.671414608667</v>
      </c>
      <c r="K58" s="12">
        <v>115.49352879999999</v>
      </c>
      <c r="L58" s="12">
        <v>2790.5529000000001</v>
      </c>
      <c r="M58" s="25">
        <f t="shared" si="0"/>
        <v>39099.75</v>
      </c>
    </row>
    <row r="59" spans="2:13" x14ac:dyDescent="0.2">
      <c r="B59" s="9">
        <v>41899</v>
      </c>
      <c r="C59" s="10">
        <v>39099.791666666664</v>
      </c>
      <c r="D59" s="11">
        <v>3185.4757559999998</v>
      </c>
      <c r="E59" s="11">
        <v>3694.9696629</v>
      </c>
      <c r="F59" s="11">
        <v>1387.447901</v>
      </c>
      <c r="G59" s="11">
        <v>1868.5107276250042</v>
      </c>
      <c r="H59" s="11">
        <v>1582.2377166666668</v>
      </c>
      <c r="I59" s="7">
        <v>0</v>
      </c>
      <c r="J59" s="12">
        <v>8617.2851269916719</v>
      </c>
      <c r="K59" s="12">
        <v>3.6039571999999995</v>
      </c>
      <c r="L59" s="12">
        <v>3097.7526800000005</v>
      </c>
      <c r="M59" s="25">
        <f t="shared" si="0"/>
        <v>39099.791666666664</v>
      </c>
    </row>
    <row r="60" spans="2:13" x14ac:dyDescent="0.2">
      <c r="B60" s="9">
        <v>41899</v>
      </c>
      <c r="C60" s="10">
        <v>39099.833333333336</v>
      </c>
      <c r="D60" s="11">
        <v>3191.0318890000003</v>
      </c>
      <c r="E60" s="11">
        <v>4896.9113123999969</v>
      </c>
      <c r="F60" s="11">
        <v>1406.956574</v>
      </c>
      <c r="G60" s="11">
        <v>2008.5586301649964</v>
      </c>
      <c r="H60" s="11">
        <v>1434.2657166666668</v>
      </c>
      <c r="I60" s="7">
        <v>0</v>
      </c>
      <c r="J60" s="12">
        <v>8799.149561831664</v>
      </c>
      <c r="K60" s="12">
        <v>3.6302004000000001</v>
      </c>
      <c r="L60" s="12">
        <v>4134.9443599999968</v>
      </c>
      <c r="M60" s="25">
        <f t="shared" si="0"/>
        <v>39099.833333333336</v>
      </c>
    </row>
    <row r="61" spans="2:13" x14ac:dyDescent="0.2">
      <c r="B61" s="9">
        <v>41899</v>
      </c>
      <c r="C61" s="10">
        <v>39099.875</v>
      </c>
      <c r="D61" s="11">
        <v>3177.7438590000002</v>
      </c>
      <c r="E61" s="11">
        <v>3645.7195560999999</v>
      </c>
      <c r="F61" s="11">
        <v>1341.4226859999999</v>
      </c>
      <c r="G61" s="11">
        <v>2314.3101884649896</v>
      </c>
      <c r="H61" s="11">
        <v>1657.5297166666669</v>
      </c>
      <c r="I61" s="7">
        <v>0</v>
      </c>
      <c r="J61" s="12">
        <v>8010.0918030316589</v>
      </c>
      <c r="K61" s="12">
        <v>321.68164319999994</v>
      </c>
      <c r="L61" s="12">
        <v>3804.9525600000006</v>
      </c>
      <c r="M61" s="25">
        <f t="shared" si="0"/>
        <v>39099.875</v>
      </c>
    </row>
    <row r="62" spans="2:13" x14ac:dyDescent="0.2">
      <c r="B62" s="9">
        <v>41899</v>
      </c>
      <c r="C62" s="10">
        <v>39099.916666666664</v>
      </c>
      <c r="D62" s="11">
        <v>3112.842729</v>
      </c>
      <c r="E62" s="11">
        <v>2342.9045853000002</v>
      </c>
      <c r="F62" s="11">
        <v>1290.0648120000001</v>
      </c>
      <c r="G62" s="11">
        <v>2359.7323415449996</v>
      </c>
      <c r="H62" s="11">
        <v>2250.3417166666668</v>
      </c>
      <c r="I62" s="7">
        <v>0</v>
      </c>
      <c r="J62" s="12">
        <v>7625.1758473116679</v>
      </c>
      <c r="K62" s="12">
        <v>321.39113719999995</v>
      </c>
      <c r="L62" s="12">
        <v>3409.3191999999999</v>
      </c>
      <c r="M62" s="25">
        <f t="shared" si="0"/>
        <v>39099.916666666664</v>
      </c>
    </row>
    <row r="63" spans="2:13" x14ac:dyDescent="0.2">
      <c r="B63" s="9">
        <v>41899</v>
      </c>
      <c r="C63" s="10">
        <v>39099.958333333336</v>
      </c>
      <c r="D63" s="11">
        <v>3094.4057150000003</v>
      </c>
      <c r="E63" s="11">
        <v>1703.5684553000001</v>
      </c>
      <c r="F63" s="11">
        <v>1312.907807</v>
      </c>
      <c r="G63" s="11">
        <v>2147.6642882249998</v>
      </c>
      <c r="H63" s="11">
        <v>2191.9377166666668</v>
      </c>
      <c r="I63" s="7">
        <v>0</v>
      </c>
      <c r="J63" s="12">
        <v>7159.7120493916673</v>
      </c>
      <c r="K63" s="12">
        <v>77.719252799999992</v>
      </c>
      <c r="L63" s="12">
        <v>3213.0526800000002</v>
      </c>
      <c r="M63" s="25">
        <f>+C63</f>
        <v>39099.958333333336</v>
      </c>
    </row>
  </sheetData>
  <phoneticPr fontId="20" type="noConversion"/>
  <conditionalFormatting sqref="I39">
    <cfRule type="cellIs" dxfId="11" priority="2" stopIfTrue="1" operator="notBetween">
      <formula>-1</formula>
      <formula>1</formula>
    </cfRule>
  </conditionalFormatting>
  <conditionalFormatting sqref="I40:I63">
    <cfRule type="cellIs" dxfId="10" priority="3" stopIfTrue="1" operator="notBetween">
      <formula>-0.01</formula>
      <formula>0.01</formula>
    </cfRule>
  </conditionalFormatting>
  <conditionalFormatting sqref="I39">
    <cfRule type="cellIs" dxfId="9" priority="1" stopIfTrue="1" operator="notBetween">
      <formula>-1</formula>
      <formula>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6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Gesamten Elektrizitätsversorgung an den 3. Mittwochen im Jahr "&amp;YEAR(B5)</f>
        <v>Bilanz der Gesamten Elektrizitätsversorgung an den 3. Mittwochen im Jahr 2014</v>
      </c>
      <c r="I2"/>
    </row>
    <row r="3" spans="2:17" s="2" customFormat="1" ht="15" customHeight="1" x14ac:dyDescent="0.2">
      <c r="B3" s="3" t="s">
        <v>20</v>
      </c>
      <c r="I3"/>
    </row>
    <row r="5" spans="2:17" ht="18" x14ac:dyDescent="0.25">
      <c r="B5" s="15">
        <f>+B40</f>
        <v>41927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39099.458333333336</v>
      </c>
      <c r="P10" s="45">
        <f>MAX(J$40:J$63)</f>
        <v>9400.2333225475304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39099.125</v>
      </c>
      <c r="P14" s="45">
        <f>MIN(J$40:J$63)</f>
        <v>6050.7540373745278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3.5242919693700969E-11</v>
      </c>
      <c r="J39" s="8" t="s">
        <v>7</v>
      </c>
      <c r="K39" s="8" t="s">
        <v>8</v>
      </c>
      <c r="L39" s="8" t="s">
        <v>9</v>
      </c>
    </row>
    <row r="40" spans="2:83" x14ac:dyDescent="0.2">
      <c r="B40" s="9">
        <v>41927</v>
      </c>
      <c r="C40" s="10">
        <v>39099</v>
      </c>
      <c r="D40" s="11">
        <v>1832.60464</v>
      </c>
      <c r="E40" s="11">
        <v>511.86684860000003</v>
      </c>
      <c r="F40" s="11">
        <v>1640.729018</v>
      </c>
      <c r="G40" s="11">
        <v>1210.6802013850006</v>
      </c>
      <c r="H40" s="11">
        <v>4238.0144644295269</v>
      </c>
      <c r="I40" s="7">
        <v>-2.5011104298755527E-12</v>
      </c>
      <c r="J40" s="12">
        <v>6692.3032172145304</v>
      </c>
      <c r="K40" s="12">
        <v>822.72765520000007</v>
      </c>
      <c r="L40" s="12">
        <v>1918.8643000000002</v>
      </c>
      <c r="M40" s="25">
        <f>+C40</f>
        <v>39099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41927</v>
      </c>
      <c r="C41" s="10">
        <v>39099.041666666664</v>
      </c>
      <c r="D41" s="11">
        <v>1802.1229200000002</v>
      </c>
      <c r="E41" s="11">
        <v>463.87870859999998</v>
      </c>
      <c r="F41" s="11">
        <v>1593.1374390000001</v>
      </c>
      <c r="G41" s="11">
        <v>1323.4976811849997</v>
      </c>
      <c r="H41" s="11">
        <v>4386.9304644295307</v>
      </c>
      <c r="I41" s="7">
        <v>0</v>
      </c>
      <c r="J41" s="12">
        <v>6385.9510136145309</v>
      </c>
      <c r="K41" s="12">
        <v>1646.2898996000001</v>
      </c>
      <c r="L41" s="12">
        <v>1537.3263000000002</v>
      </c>
      <c r="M41" s="25">
        <f t="shared" ref="M41:M62" si="0">+C41</f>
        <v>39099.041666666664</v>
      </c>
    </row>
    <row r="42" spans="2:83" x14ac:dyDescent="0.2">
      <c r="B42" s="9">
        <v>41927</v>
      </c>
      <c r="C42" s="10">
        <v>39099.083333333336</v>
      </c>
      <c r="D42" s="11">
        <v>1797.28163</v>
      </c>
      <c r="E42" s="11">
        <v>565.92140360000008</v>
      </c>
      <c r="F42" s="11">
        <v>1601.6610340000002</v>
      </c>
      <c r="G42" s="11">
        <v>1286.6293941849956</v>
      </c>
      <c r="H42" s="11">
        <v>4301.8264644295305</v>
      </c>
      <c r="I42" s="7">
        <v>-4.7748471843078732E-12</v>
      </c>
      <c r="J42" s="12">
        <v>6227.153010614531</v>
      </c>
      <c r="K42" s="12">
        <v>1732.1328756</v>
      </c>
      <c r="L42" s="12">
        <v>1594.03404</v>
      </c>
      <c r="M42" s="25">
        <f t="shared" si="0"/>
        <v>39099.083333333336</v>
      </c>
    </row>
    <row r="43" spans="2:83" x14ac:dyDescent="0.2">
      <c r="B43" s="9">
        <v>41927</v>
      </c>
      <c r="C43" s="10">
        <v>39099.125</v>
      </c>
      <c r="D43" s="11">
        <v>1798.55627</v>
      </c>
      <c r="E43" s="11">
        <v>423.60513860000003</v>
      </c>
      <c r="F43" s="11">
        <v>1588.8214619999999</v>
      </c>
      <c r="G43" s="11">
        <v>1279.7028771449961</v>
      </c>
      <c r="H43" s="11">
        <v>4181.6384644295313</v>
      </c>
      <c r="I43" s="7">
        <v>0</v>
      </c>
      <c r="J43" s="12">
        <v>6050.7540373745278</v>
      </c>
      <c r="K43" s="12">
        <v>1900.2692108000001</v>
      </c>
      <c r="L43" s="12">
        <v>1321.3009640000002</v>
      </c>
      <c r="M43" s="25">
        <f t="shared" si="0"/>
        <v>39099.125</v>
      </c>
    </row>
    <row r="44" spans="2:83" x14ac:dyDescent="0.2">
      <c r="B44" s="9">
        <v>41927</v>
      </c>
      <c r="C44" s="10">
        <v>39099.166666666664</v>
      </c>
      <c r="D44" s="11">
        <v>1810.9675600000003</v>
      </c>
      <c r="E44" s="11">
        <v>279.81875860000002</v>
      </c>
      <c r="F44" s="11">
        <v>1572.659341</v>
      </c>
      <c r="G44" s="11">
        <v>1385.5955727450003</v>
      </c>
      <c r="H44" s="11">
        <v>4219.2184644295303</v>
      </c>
      <c r="I44" s="7">
        <v>0</v>
      </c>
      <c r="J44" s="12">
        <v>6098.3980091745307</v>
      </c>
      <c r="K44" s="12">
        <v>2065.5600356</v>
      </c>
      <c r="L44" s="12">
        <v>1104.3016520000001</v>
      </c>
      <c r="M44" s="25">
        <f t="shared" si="0"/>
        <v>39099.166666666664</v>
      </c>
    </row>
    <row r="45" spans="2:83" x14ac:dyDescent="0.2">
      <c r="B45" s="9">
        <v>41927</v>
      </c>
      <c r="C45" s="10">
        <v>39099.208333333336</v>
      </c>
      <c r="D45" s="11">
        <v>1851.2738700000002</v>
      </c>
      <c r="E45" s="11">
        <v>497.92492360000006</v>
      </c>
      <c r="F45" s="11">
        <v>1582.1982009999999</v>
      </c>
      <c r="G45" s="11">
        <v>1303.4052097850004</v>
      </c>
      <c r="H45" s="11">
        <v>4390.3984644295306</v>
      </c>
      <c r="I45" s="7">
        <v>0</v>
      </c>
      <c r="J45" s="12">
        <v>6546.7043532145308</v>
      </c>
      <c r="K45" s="12">
        <v>1894.0104756000001</v>
      </c>
      <c r="L45" s="12">
        <v>1184.4858400000001</v>
      </c>
      <c r="M45" s="25">
        <f t="shared" si="0"/>
        <v>39099.208333333336</v>
      </c>
    </row>
    <row r="46" spans="2:83" x14ac:dyDescent="0.2">
      <c r="B46" s="9">
        <v>41927</v>
      </c>
      <c r="C46" s="10">
        <v>39099.25</v>
      </c>
      <c r="D46" s="11">
        <v>1919.8602700000001</v>
      </c>
      <c r="E46" s="11">
        <v>538.39481360000002</v>
      </c>
      <c r="F46" s="11">
        <v>1817.7127679999999</v>
      </c>
      <c r="G46" s="11">
        <v>1356.8519126649928</v>
      </c>
      <c r="H46" s="11">
        <v>4203.6264644295306</v>
      </c>
      <c r="I46" s="7">
        <v>0</v>
      </c>
      <c r="J46" s="12">
        <v>7675.7281262945235</v>
      </c>
      <c r="K46" s="12">
        <v>718.47830240000008</v>
      </c>
      <c r="L46" s="12">
        <v>1442.2398000000001</v>
      </c>
      <c r="M46" s="25">
        <f t="shared" si="0"/>
        <v>39099.25</v>
      </c>
    </row>
    <row r="47" spans="2:83" x14ac:dyDescent="0.2">
      <c r="B47" s="9">
        <v>41927</v>
      </c>
      <c r="C47" s="10">
        <v>39099.291666666664</v>
      </c>
      <c r="D47" s="11">
        <v>2138.7943100000002</v>
      </c>
      <c r="E47" s="11">
        <v>2737.8050755999998</v>
      </c>
      <c r="F47" s="11">
        <v>2182.7674340000003</v>
      </c>
      <c r="G47" s="11">
        <v>1349.2989197179963</v>
      </c>
      <c r="H47" s="11">
        <v>2871.1184644295304</v>
      </c>
      <c r="I47" s="7">
        <v>0</v>
      </c>
      <c r="J47" s="12">
        <v>8945.2609129475277</v>
      </c>
      <c r="K47" s="12">
        <v>5.2788908000000001</v>
      </c>
      <c r="L47" s="12">
        <v>2329.2443999999996</v>
      </c>
      <c r="M47" s="25">
        <f t="shared" si="0"/>
        <v>39099.291666666664</v>
      </c>
    </row>
    <row r="48" spans="2:83" x14ac:dyDescent="0.2">
      <c r="B48" s="9">
        <v>41927</v>
      </c>
      <c r="C48" s="10">
        <v>39099.333333333336</v>
      </c>
      <c r="D48" s="11">
        <v>2189.5525300000004</v>
      </c>
      <c r="E48" s="11">
        <v>3641.6649825999998</v>
      </c>
      <c r="F48" s="11">
        <v>2198.3893230000003</v>
      </c>
      <c r="G48" s="11">
        <v>1277.7542415179996</v>
      </c>
      <c r="H48" s="11">
        <v>2618.46246442953</v>
      </c>
      <c r="I48" s="7">
        <v>0</v>
      </c>
      <c r="J48" s="12">
        <v>9222.7465499475311</v>
      </c>
      <c r="K48" s="12">
        <v>1.1706076000000001</v>
      </c>
      <c r="L48" s="12">
        <v>2701.9063839999999</v>
      </c>
      <c r="M48" s="25">
        <f t="shared" si="0"/>
        <v>39099.333333333336</v>
      </c>
    </row>
    <row r="49" spans="2:13" x14ac:dyDescent="0.2">
      <c r="B49" s="9">
        <v>41927</v>
      </c>
      <c r="C49" s="10">
        <v>39099.375</v>
      </c>
      <c r="D49" s="11">
        <v>2176.8429099999998</v>
      </c>
      <c r="E49" s="11">
        <v>3169.3091800799998</v>
      </c>
      <c r="F49" s="11">
        <v>2199.197545</v>
      </c>
      <c r="G49" s="11">
        <v>1217.3058093179959</v>
      </c>
      <c r="H49" s="11">
        <v>3036.1824644295302</v>
      </c>
      <c r="I49" s="7">
        <v>-3.637978807091713E-12</v>
      </c>
      <c r="J49" s="12">
        <v>9199.9042352275283</v>
      </c>
      <c r="K49" s="12">
        <v>0.5797736</v>
      </c>
      <c r="L49" s="12">
        <v>2598.3539000000005</v>
      </c>
      <c r="M49" s="25">
        <f t="shared" si="0"/>
        <v>39099.375</v>
      </c>
    </row>
    <row r="50" spans="2:13" x14ac:dyDescent="0.2">
      <c r="B50" s="9">
        <v>41927</v>
      </c>
      <c r="C50" s="10">
        <v>39099.416666666664</v>
      </c>
      <c r="D50" s="11">
        <v>2158.5445200000004</v>
      </c>
      <c r="E50" s="11">
        <v>2870.4149971000006</v>
      </c>
      <c r="F50" s="11">
        <v>2180.7944619999998</v>
      </c>
      <c r="G50" s="11">
        <v>1301.7358909779948</v>
      </c>
      <c r="H50" s="11">
        <v>3532.4343844295304</v>
      </c>
      <c r="I50" s="7">
        <v>0</v>
      </c>
      <c r="J50" s="12">
        <v>9267.5741741075271</v>
      </c>
      <c r="K50" s="12">
        <v>479.9815284</v>
      </c>
      <c r="L50" s="12">
        <v>2296.3685519999999</v>
      </c>
      <c r="M50" s="25">
        <f t="shared" si="0"/>
        <v>39099.416666666664</v>
      </c>
    </row>
    <row r="51" spans="2:13" x14ac:dyDescent="0.2">
      <c r="B51" s="9">
        <v>41927</v>
      </c>
      <c r="C51" s="10">
        <v>39099.458333333336</v>
      </c>
      <c r="D51" s="11">
        <v>2165.3414500000003</v>
      </c>
      <c r="E51" s="11">
        <v>2255.2001756000004</v>
      </c>
      <c r="F51" s="11">
        <v>2163.8459620000003</v>
      </c>
      <c r="G51" s="11">
        <v>1433.4146737179997</v>
      </c>
      <c r="H51" s="11">
        <v>3835.7354244295302</v>
      </c>
      <c r="I51" s="7">
        <v>0</v>
      </c>
      <c r="J51" s="12">
        <v>9400.2333225475304</v>
      </c>
      <c r="K51" s="12">
        <v>343.48470719999995</v>
      </c>
      <c r="L51" s="12">
        <v>2109.8196560000001</v>
      </c>
      <c r="M51" s="25">
        <f t="shared" si="0"/>
        <v>39099.458333333336</v>
      </c>
    </row>
    <row r="52" spans="2:13" x14ac:dyDescent="0.2">
      <c r="B52" s="9">
        <v>41927</v>
      </c>
      <c r="C52" s="10">
        <v>39099.5</v>
      </c>
      <c r="D52" s="11">
        <v>2149.60655</v>
      </c>
      <c r="E52" s="11">
        <v>1129.9110096000002</v>
      </c>
      <c r="F52" s="11">
        <v>2187.9870850000002</v>
      </c>
      <c r="G52" s="11">
        <v>1533.6136390380002</v>
      </c>
      <c r="H52" s="11">
        <v>4617.2689644295269</v>
      </c>
      <c r="I52" s="7">
        <v>-4.0927261579781771E-12</v>
      </c>
      <c r="J52" s="12">
        <v>9227.7299412675311</v>
      </c>
      <c r="K52" s="12">
        <v>477.26226680000002</v>
      </c>
      <c r="L52" s="12">
        <v>1913.3950400000003</v>
      </c>
      <c r="M52" s="25">
        <f t="shared" si="0"/>
        <v>39099.5</v>
      </c>
    </row>
    <row r="53" spans="2:13" x14ac:dyDescent="0.2">
      <c r="B53" s="9">
        <v>41927</v>
      </c>
      <c r="C53" s="10">
        <v>39099.541666666664</v>
      </c>
      <c r="D53" s="11">
        <v>2134.6547300000002</v>
      </c>
      <c r="E53" s="11">
        <v>856.3150796000001</v>
      </c>
      <c r="F53" s="11">
        <v>2130.3282389999999</v>
      </c>
      <c r="G53" s="11">
        <v>1301.1594018379999</v>
      </c>
      <c r="H53" s="11">
        <v>5241.130664429531</v>
      </c>
      <c r="I53" s="7">
        <v>0</v>
      </c>
      <c r="J53" s="12">
        <v>9082.4111400675301</v>
      </c>
      <c r="K53" s="12">
        <v>601.65386679999995</v>
      </c>
      <c r="L53" s="12">
        <v>1979.5231080000001</v>
      </c>
      <c r="M53" s="25">
        <f t="shared" si="0"/>
        <v>39099.541666666664</v>
      </c>
    </row>
    <row r="54" spans="2:13" x14ac:dyDescent="0.2">
      <c r="B54" s="9">
        <v>41927</v>
      </c>
      <c r="C54" s="10">
        <v>39099.583333333336</v>
      </c>
      <c r="D54" s="11">
        <v>2036.1090000000002</v>
      </c>
      <c r="E54" s="11">
        <v>702.50322039999992</v>
      </c>
      <c r="F54" s="11">
        <v>2102.4905340000005</v>
      </c>
      <c r="G54" s="11">
        <v>1394.8037599179997</v>
      </c>
      <c r="H54" s="11">
        <v>5171.5983444295307</v>
      </c>
      <c r="I54" s="7">
        <v>0</v>
      </c>
      <c r="J54" s="12">
        <v>9045.3925775475309</v>
      </c>
      <c r="K54" s="12">
        <v>624.08714520000001</v>
      </c>
      <c r="L54" s="12">
        <v>1738.025136</v>
      </c>
      <c r="M54" s="25">
        <f t="shared" si="0"/>
        <v>39099.583333333336</v>
      </c>
    </row>
    <row r="55" spans="2:13" x14ac:dyDescent="0.2">
      <c r="B55" s="9">
        <v>41927</v>
      </c>
      <c r="C55" s="10">
        <v>39099.625</v>
      </c>
      <c r="D55" s="11">
        <v>2014.3117400000001</v>
      </c>
      <c r="E55" s="11">
        <v>861.5249106</v>
      </c>
      <c r="F55" s="11">
        <v>2115.5381010000001</v>
      </c>
      <c r="G55" s="11">
        <v>1138.8402506379928</v>
      </c>
      <c r="H55" s="11">
        <v>4956.0923444295304</v>
      </c>
      <c r="I55" s="7">
        <v>-3.637978807091713E-12</v>
      </c>
      <c r="J55" s="12">
        <v>8903.0885230675267</v>
      </c>
      <c r="K55" s="12">
        <v>359.27018359999994</v>
      </c>
      <c r="L55" s="12">
        <v>1823.9486400000003</v>
      </c>
      <c r="M55" s="25">
        <f t="shared" si="0"/>
        <v>39099.625</v>
      </c>
    </row>
    <row r="56" spans="2:13" x14ac:dyDescent="0.2">
      <c r="B56" s="9">
        <v>41927</v>
      </c>
      <c r="C56" s="10">
        <v>39099.666666666664</v>
      </c>
      <c r="D56" s="11">
        <v>1990.3104500000002</v>
      </c>
      <c r="E56" s="11">
        <v>871.58489359999999</v>
      </c>
      <c r="F56" s="11">
        <v>2173.028973</v>
      </c>
      <c r="G56" s="11">
        <v>1230.843496598</v>
      </c>
      <c r="H56" s="11">
        <v>4634.0682644295302</v>
      </c>
      <c r="I56" s="7">
        <v>0</v>
      </c>
      <c r="J56" s="12">
        <v>8783.3145044275279</v>
      </c>
      <c r="K56" s="12">
        <v>368.49599319999999</v>
      </c>
      <c r="L56" s="12">
        <v>1748.0255800000002</v>
      </c>
      <c r="M56" s="25">
        <f t="shared" si="0"/>
        <v>39099.666666666664</v>
      </c>
    </row>
    <row r="57" spans="2:13" x14ac:dyDescent="0.2">
      <c r="B57" s="9">
        <v>41927</v>
      </c>
      <c r="C57" s="10">
        <v>39099.708333333336</v>
      </c>
      <c r="D57" s="11">
        <v>2008.8560400000001</v>
      </c>
      <c r="E57" s="11">
        <v>1193.1069921000001</v>
      </c>
      <c r="F57" s="11">
        <v>2183.26089</v>
      </c>
      <c r="G57" s="11">
        <v>1269.5401765779993</v>
      </c>
      <c r="H57" s="11">
        <v>4142.610464429531</v>
      </c>
      <c r="I57" s="7">
        <v>-2.2737367544323206E-12</v>
      </c>
      <c r="J57" s="12">
        <v>8806.8763075075312</v>
      </c>
      <c r="K57" s="12">
        <v>442.65408759999997</v>
      </c>
      <c r="L57" s="12">
        <v>1547.8441680000001</v>
      </c>
      <c r="M57" s="25">
        <f t="shared" si="0"/>
        <v>39099.708333333336</v>
      </c>
    </row>
    <row r="58" spans="2:13" x14ac:dyDescent="0.2">
      <c r="B58" s="9">
        <v>41927</v>
      </c>
      <c r="C58" s="10">
        <v>39099.75</v>
      </c>
      <c r="D58" s="11">
        <v>2091.2801600000003</v>
      </c>
      <c r="E58" s="11">
        <v>2303.4670649</v>
      </c>
      <c r="F58" s="11">
        <v>2201.3825120000001</v>
      </c>
      <c r="G58" s="11">
        <v>1356.5791072579952</v>
      </c>
      <c r="H58" s="11">
        <v>3565.4504644295303</v>
      </c>
      <c r="I58" s="7">
        <v>-3.865352482534945E-12</v>
      </c>
      <c r="J58" s="12">
        <v>9017.0850329875284</v>
      </c>
      <c r="K58" s="12">
        <v>567.42904759999999</v>
      </c>
      <c r="L58" s="12">
        <v>1933.6452280000001</v>
      </c>
      <c r="M58" s="25">
        <f t="shared" si="0"/>
        <v>39099.75</v>
      </c>
    </row>
    <row r="59" spans="2:13" x14ac:dyDescent="0.2">
      <c r="B59" s="9">
        <v>41927</v>
      </c>
      <c r="C59" s="10">
        <v>39099.791666666664</v>
      </c>
      <c r="D59" s="11">
        <v>2145.2415100000003</v>
      </c>
      <c r="E59" s="11">
        <v>4087.4050499000004</v>
      </c>
      <c r="F59" s="11">
        <v>2197.3756960000001</v>
      </c>
      <c r="G59" s="11">
        <v>1107.102911964995</v>
      </c>
      <c r="H59" s="11">
        <v>2407.4944644295301</v>
      </c>
      <c r="I59" s="7">
        <v>0</v>
      </c>
      <c r="J59" s="12">
        <v>9374.4444722945263</v>
      </c>
      <c r="K59" s="12">
        <v>1.2820119999999995</v>
      </c>
      <c r="L59" s="12">
        <v>2568.8931480000001</v>
      </c>
      <c r="M59" s="25">
        <f t="shared" si="0"/>
        <v>39099.791666666664</v>
      </c>
    </row>
    <row r="60" spans="2:13" x14ac:dyDescent="0.2">
      <c r="B60" s="9">
        <v>41927</v>
      </c>
      <c r="C60" s="10">
        <v>39099.833333333336</v>
      </c>
      <c r="D60" s="11">
        <v>2056.9701100000002</v>
      </c>
      <c r="E60" s="11">
        <v>3274.9693723999999</v>
      </c>
      <c r="F60" s="11">
        <v>2210.5388670000002</v>
      </c>
      <c r="G60" s="11">
        <v>1123.4019548249969</v>
      </c>
      <c r="H60" s="11">
        <v>2893.97846442953</v>
      </c>
      <c r="I60" s="7">
        <v>-4.0927261579781771E-12</v>
      </c>
      <c r="J60" s="12">
        <v>8848.8002482545307</v>
      </c>
      <c r="K60" s="12">
        <v>40.466804400000001</v>
      </c>
      <c r="L60" s="12">
        <v>2670.5917160000004</v>
      </c>
      <c r="M60" s="25">
        <f t="shared" si="0"/>
        <v>39099.833333333336</v>
      </c>
    </row>
    <row r="61" spans="2:13" x14ac:dyDescent="0.2">
      <c r="B61" s="9">
        <v>41927</v>
      </c>
      <c r="C61" s="10">
        <v>39099.875</v>
      </c>
      <c r="D61" s="11">
        <v>2007.4026200000001</v>
      </c>
      <c r="E61" s="11">
        <v>1540.4765041000001</v>
      </c>
      <c r="F61" s="11">
        <v>2179.314378</v>
      </c>
      <c r="G61" s="11">
        <v>1231.6035818049957</v>
      </c>
      <c r="H61" s="11">
        <v>3467.61446442953</v>
      </c>
      <c r="I61" s="7">
        <v>0</v>
      </c>
      <c r="J61" s="12">
        <v>8090.7393937345278</v>
      </c>
      <c r="K61" s="12">
        <v>281.57617859999993</v>
      </c>
      <c r="L61" s="12">
        <v>2054.0959760000001</v>
      </c>
      <c r="M61" s="25">
        <f t="shared" si="0"/>
        <v>39099.875</v>
      </c>
    </row>
    <row r="62" spans="2:13" x14ac:dyDescent="0.2">
      <c r="B62" s="9">
        <v>41927</v>
      </c>
      <c r="C62" s="10">
        <v>39099.916666666664</v>
      </c>
      <c r="D62" s="11">
        <v>1899.7309300000002</v>
      </c>
      <c r="E62" s="11">
        <v>976.79558640000005</v>
      </c>
      <c r="F62" s="11">
        <v>2039.6344060000001</v>
      </c>
      <c r="G62" s="11">
        <v>1378.0662809049963</v>
      </c>
      <c r="H62" s="11">
        <v>3909.0304644295302</v>
      </c>
      <c r="I62" s="7">
        <v>0</v>
      </c>
      <c r="J62" s="12">
        <v>7657.6103885345274</v>
      </c>
      <c r="K62" s="12">
        <v>519.61717920000001</v>
      </c>
      <c r="L62" s="12">
        <v>2026.0300999999999</v>
      </c>
      <c r="M62" s="25">
        <f t="shared" si="0"/>
        <v>39099.916666666664</v>
      </c>
    </row>
    <row r="63" spans="2:13" x14ac:dyDescent="0.2">
      <c r="B63" s="9">
        <v>41927</v>
      </c>
      <c r="C63" s="10">
        <v>39099.958333333336</v>
      </c>
      <c r="D63" s="11">
        <v>1843.6507100000001</v>
      </c>
      <c r="E63" s="11">
        <v>816.63577039999996</v>
      </c>
      <c r="F63" s="11">
        <v>1912.3515720000003</v>
      </c>
      <c r="G63" s="11">
        <v>1405.2559753849916</v>
      </c>
      <c r="H63" s="11">
        <v>3771.0744644295305</v>
      </c>
      <c r="I63" s="7">
        <v>-5.0022208597511053E-12</v>
      </c>
      <c r="J63" s="12">
        <v>7141.4877202145271</v>
      </c>
      <c r="K63" s="12">
        <v>584.03501200000005</v>
      </c>
      <c r="L63" s="12">
        <v>2023.4457600000003</v>
      </c>
      <c r="M63" s="25">
        <f>+C63</f>
        <v>39099.958333333336</v>
      </c>
    </row>
  </sheetData>
  <phoneticPr fontId="20" type="noConversion"/>
  <conditionalFormatting sqref="I39">
    <cfRule type="cellIs" dxfId="8" priority="2" stopIfTrue="1" operator="notBetween">
      <formula>-1</formula>
      <formula>1</formula>
    </cfRule>
  </conditionalFormatting>
  <conditionalFormatting sqref="I40:I63">
    <cfRule type="cellIs" dxfId="7" priority="3" stopIfTrue="1" operator="notBetween">
      <formula>-0.01</formula>
      <formula>0.01</formula>
    </cfRule>
  </conditionalFormatting>
  <conditionalFormatting sqref="I39">
    <cfRule type="cellIs" dxfId="6" priority="1" stopIfTrue="1" operator="notBetween">
      <formula>-1</formula>
      <formula>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Gesamten Elektrizitätsversorgung an den 3. Mittwochen im Jahr "&amp;YEAR(B5)</f>
        <v>Bilanz der Gesamten Elektrizitätsversorgung an den 3. Mittwochen im Jahr 2014</v>
      </c>
      <c r="I2"/>
    </row>
    <row r="3" spans="2:17" s="2" customFormat="1" ht="15" customHeight="1" x14ac:dyDescent="0.2">
      <c r="B3" s="3" t="s">
        <v>20</v>
      </c>
      <c r="I3"/>
    </row>
    <row r="5" spans="2:17" ht="18" x14ac:dyDescent="0.25">
      <c r="B5" s="15">
        <f>+B40</f>
        <v>41962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39099.708333333336</v>
      </c>
      <c r="P10" s="45">
        <f>MAX(J$40:J$63)</f>
        <v>10262.177383600218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39099.125</v>
      </c>
      <c r="P14" s="45">
        <f>MIN(J$40:J$63)</f>
        <v>6558.6749540512183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3.5242919693700969E-11</v>
      </c>
      <c r="J39" s="8" t="s">
        <v>7</v>
      </c>
      <c r="K39" s="8" t="s">
        <v>8</v>
      </c>
      <c r="L39" s="8" t="s">
        <v>9</v>
      </c>
    </row>
    <row r="40" spans="2:83" x14ac:dyDescent="0.2">
      <c r="B40" s="9">
        <v>41962</v>
      </c>
      <c r="C40" s="10">
        <v>39099</v>
      </c>
      <c r="D40" s="11">
        <v>2583.876835</v>
      </c>
      <c r="E40" s="11">
        <v>1233.2736112800003</v>
      </c>
      <c r="F40" s="11">
        <v>1850.7073500000001</v>
      </c>
      <c r="G40" s="11">
        <v>1652.5976509890004</v>
      </c>
      <c r="H40" s="11">
        <v>2443.7217972222224</v>
      </c>
      <c r="I40" s="7">
        <v>5.6843418860808015E-12</v>
      </c>
      <c r="J40" s="12">
        <v>7285.4904272912181</v>
      </c>
      <c r="K40" s="12">
        <v>452.83469719999999</v>
      </c>
      <c r="L40" s="12">
        <v>2025.8521200000002</v>
      </c>
      <c r="M40" s="25">
        <f>+C40</f>
        <v>39099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41962</v>
      </c>
      <c r="C41" s="10">
        <v>39099.041666666664</v>
      </c>
      <c r="D41" s="11">
        <v>2597.6024570000004</v>
      </c>
      <c r="E41" s="11">
        <v>896.70072312000002</v>
      </c>
      <c r="F41" s="11">
        <v>1805.0231060000001</v>
      </c>
      <c r="G41" s="11">
        <v>1639.1261472689955</v>
      </c>
      <c r="H41" s="11">
        <v>2728.3937972222225</v>
      </c>
      <c r="I41" s="7">
        <v>0</v>
      </c>
      <c r="J41" s="12">
        <v>6928.5518482112184</v>
      </c>
      <c r="K41" s="12">
        <v>796.19306240000003</v>
      </c>
      <c r="L41" s="12">
        <v>1942.10132</v>
      </c>
      <c r="M41" s="25">
        <f t="shared" ref="M41:M62" si="0">+C41</f>
        <v>39099.041666666664</v>
      </c>
    </row>
    <row r="42" spans="2:83" x14ac:dyDescent="0.2">
      <c r="B42" s="9">
        <v>41962</v>
      </c>
      <c r="C42" s="10">
        <v>39099.083333333336</v>
      </c>
      <c r="D42" s="11">
        <v>2604.8192430000004</v>
      </c>
      <c r="E42" s="11">
        <v>682.46725020000008</v>
      </c>
      <c r="F42" s="11">
        <v>1832.9020730000002</v>
      </c>
      <c r="G42" s="11">
        <v>1640.9187507489996</v>
      </c>
      <c r="H42" s="11">
        <v>2772.7457972222223</v>
      </c>
      <c r="I42" s="7">
        <v>0</v>
      </c>
      <c r="J42" s="12">
        <v>6765.9047441712228</v>
      </c>
      <c r="K42" s="12">
        <v>990.55879000000004</v>
      </c>
      <c r="L42" s="12">
        <v>1777.38958</v>
      </c>
      <c r="M42" s="25">
        <f t="shared" si="0"/>
        <v>39099.083333333336</v>
      </c>
    </row>
    <row r="43" spans="2:83" x14ac:dyDescent="0.2">
      <c r="B43" s="9">
        <v>41962</v>
      </c>
      <c r="C43" s="10">
        <v>39099.125</v>
      </c>
      <c r="D43" s="11">
        <v>2621.3493580000004</v>
      </c>
      <c r="E43" s="11">
        <v>706.63707660000011</v>
      </c>
      <c r="F43" s="11">
        <v>1813.9666179999999</v>
      </c>
      <c r="G43" s="11">
        <v>1638.2684002289959</v>
      </c>
      <c r="H43" s="11">
        <v>2694.3537972222221</v>
      </c>
      <c r="I43" s="7">
        <v>0</v>
      </c>
      <c r="J43" s="12">
        <v>6558.6749540512183</v>
      </c>
      <c r="K43" s="12">
        <v>1200.8274959999999</v>
      </c>
      <c r="L43" s="12">
        <v>1715.0728000000001</v>
      </c>
      <c r="M43" s="25">
        <f t="shared" si="0"/>
        <v>39099.125</v>
      </c>
    </row>
    <row r="44" spans="2:83" x14ac:dyDescent="0.2">
      <c r="B44" s="9">
        <v>41962</v>
      </c>
      <c r="C44" s="10">
        <v>39099.166666666664</v>
      </c>
      <c r="D44" s="11">
        <v>2622.3214480000001</v>
      </c>
      <c r="E44" s="11">
        <v>517.43137000000013</v>
      </c>
      <c r="F44" s="11">
        <v>1813.2430079999999</v>
      </c>
      <c r="G44" s="11">
        <v>1566.7544109089959</v>
      </c>
      <c r="H44" s="11">
        <v>2717.4817972222222</v>
      </c>
      <c r="I44" s="7">
        <v>0</v>
      </c>
      <c r="J44" s="12">
        <v>6639.6342037312188</v>
      </c>
      <c r="K44" s="12">
        <v>1026.8652703999999</v>
      </c>
      <c r="L44" s="12">
        <v>1570.7325600000001</v>
      </c>
      <c r="M44" s="25">
        <f t="shared" si="0"/>
        <v>39099.166666666664</v>
      </c>
    </row>
    <row r="45" spans="2:83" x14ac:dyDescent="0.2">
      <c r="B45" s="9">
        <v>41962</v>
      </c>
      <c r="C45" s="10">
        <v>39099.208333333336</v>
      </c>
      <c r="D45" s="11">
        <v>2616.3540050000001</v>
      </c>
      <c r="E45" s="11">
        <v>608.86028327999998</v>
      </c>
      <c r="F45" s="11">
        <v>1881.0709120000004</v>
      </c>
      <c r="G45" s="11">
        <v>1742.9565555889958</v>
      </c>
      <c r="H45" s="11">
        <v>2989.2817972222224</v>
      </c>
      <c r="I45" s="7">
        <v>-2.0463630789890885E-12</v>
      </c>
      <c r="J45" s="12">
        <v>7055.0194750912196</v>
      </c>
      <c r="K45" s="12">
        <v>1030.475142</v>
      </c>
      <c r="L45" s="12">
        <v>1753.0289360000002</v>
      </c>
      <c r="M45" s="25">
        <f t="shared" si="0"/>
        <v>39099.208333333336</v>
      </c>
    </row>
    <row r="46" spans="2:83" x14ac:dyDescent="0.2">
      <c r="B46" s="9">
        <v>41962</v>
      </c>
      <c r="C46" s="10">
        <v>39099.25</v>
      </c>
      <c r="D46" s="11">
        <v>2624.7460140000003</v>
      </c>
      <c r="E46" s="11">
        <v>967.99229592000006</v>
      </c>
      <c r="F46" s="11">
        <v>2019.1188620000003</v>
      </c>
      <c r="G46" s="11">
        <v>1857.5219595489923</v>
      </c>
      <c r="H46" s="11">
        <v>3358.6897972222223</v>
      </c>
      <c r="I46" s="7">
        <v>0</v>
      </c>
      <c r="J46" s="12">
        <v>8102.690052691215</v>
      </c>
      <c r="K46" s="12">
        <v>891.97230400000001</v>
      </c>
      <c r="L46" s="12">
        <v>1833.4065720000001</v>
      </c>
      <c r="M46" s="25">
        <f t="shared" si="0"/>
        <v>39099.25</v>
      </c>
    </row>
    <row r="47" spans="2:83" x14ac:dyDescent="0.2">
      <c r="B47" s="9">
        <v>41962</v>
      </c>
      <c r="C47" s="10">
        <v>39099.291666666664</v>
      </c>
      <c r="D47" s="11">
        <v>2570.6173480000002</v>
      </c>
      <c r="E47" s="11">
        <v>2577.2413725000001</v>
      </c>
      <c r="F47" s="11">
        <v>2280.5101730000001</v>
      </c>
      <c r="G47" s="11">
        <v>1948.4187307580048</v>
      </c>
      <c r="H47" s="11">
        <v>1875.7977972222225</v>
      </c>
      <c r="I47" s="7">
        <v>0</v>
      </c>
      <c r="J47" s="12">
        <v>9319.6084994802259</v>
      </c>
      <c r="K47" s="12">
        <v>111.69488199999999</v>
      </c>
      <c r="L47" s="12">
        <v>1821.2820400000001</v>
      </c>
      <c r="M47" s="25">
        <f t="shared" si="0"/>
        <v>39099.291666666664</v>
      </c>
    </row>
    <row r="48" spans="2:83" x14ac:dyDescent="0.2">
      <c r="B48" s="9">
        <v>41962</v>
      </c>
      <c r="C48" s="10">
        <v>39099.333333333336</v>
      </c>
      <c r="D48" s="11">
        <v>2589.3513070000008</v>
      </c>
      <c r="E48" s="11">
        <v>3006.5394580000002</v>
      </c>
      <c r="F48" s="11">
        <v>2376.0405740000001</v>
      </c>
      <c r="G48" s="11">
        <v>1978.9976704179926</v>
      </c>
      <c r="H48" s="11">
        <v>1798.8137972222223</v>
      </c>
      <c r="I48" s="7">
        <v>0</v>
      </c>
      <c r="J48" s="12">
        <v>9672.0522330402127</v>
      </c>
      <c r="K48" s="12">
        <v>1.3323775999999996</v>
      </c>
      <c r="L48" s="12">
        <v>2076.3581959999997</v>
      </c>
      <c r="M48" s="25">
        <f t="shared" si="0"/>
        <v>39099.333333333336</v>
      </c>
    </row>
    <row r="49" spans="2:13" x14ac:dyDescent="0.2">
      <c r="B49" s="9">
        <v>41962</v>
      </c>
      <c r="C49" s="10">
        <v>39099.375</v>
      </c>
      <c r="D49" s="11">
        <v>2605.9333360000001</v>
      </c>
      <c r="E49" s="11">
        <v>3288.0795779999999</v>
      </c>
      <c r="F49" s="11">
        <v>2586.4142670000001</v>
      </c>
      <c r="G49" s="11">
        <v>2011.3410493779961</v>
      </c>
      <c r="H49" s="11">
        <v>1392.4657972222224</v>
      </c>
      <c r="I49" s="7">
        <v>0</v>
      </c>
      <c r="J49" s="12">
        <v>9701.5576572002192</v>
      </c>
      <c r="K49" s="12">
        <v>0.4252184</v>
      </c>
      <c r="L49" s="12">
        <v>2182.2511520000003</v>
      </c>
      <c r="M49" s="25">
        <f t="shared" si="0"/>
        <v>39099.375</v>
      </c>
    </row>
    <row r="50" spans="2:13" x14ac:dyDescent="0.2">
      <c r="B50" s="9">
        <v>41962</v>
      </c>
      <c r="C50" s="10">
        <v>39099.416666666664</v>
      </c>
      <c r="D50" s="11">
        <v>2602.3535959999999</v>
      </c>
      <c r="E50" s="11">
        <v>3320.3291795000005</v>
      </c>
      <c r="F50" s="11">
        <v>2608.3393890000002</v>
      </c>
      <c r="G50" s="11">
        <v>2048.3858823579967</v>
      </c>
      <c r="H50" s="11">
        <v>1361.0337972222223</v>
      </c>
      <c r="I50" s="7">
        <v>0</v>
      </c>
      <c r="J50" s="12">
        <v>9803.5906728802165</v>
      </c>
      <c r="K50" s="12">
        <v>1.3207792</v>
      </c>
      <c r="L50" s="12">
        <v>2135.5303919999997</v>
      </c>
      <c r="M50" s="25">
        <f t="shared" si="0"/>
        <v>39099.416666666664</v>
      </c>
    </row>
    <row r="51" spans="2:13" x14ac:dyDescent="0.2">
      <c r="B51" s="9">
        <v>41962</v>
      </c>
      <c r="C51" s="10">
        <v>39099.458333333336</v>
      </c>
      <c r="D51" s="11">
        <v>2645.804333</v>
      </c>
      <c r="E51" s="11">
        <v>3233.9502309999998</v>
      </c>
      <c r="F51" s="11">
        <v>2622.6732830000001</v>
      </c>
      <c r="G51" s="11">
        <v>2138.0014339780037</v>
      </c>
      <c r="H51" s="11">
        <v>1288.6720172222226</v>
      </c>
      <c r="I51" s="7">
        <v>2.0463630789890885E-12</v>
      </c>
      <c r="J51" s="12">
        <v>9952.0842862002228</v>
      </c>
      <c r="K51" s="12">
        <v>0.34185599999999999</v>
      </c>
      <c r="L51" s="12">
        <v>1976.675156</v>
      </c>
      <c r="M51" s="25">
        <f t="shared" si="0"/>
        <v>39099.458333333336</v>
      </c>
    </row>
    <row r="52" spans="2:13" x14ac:dyDescent="0.2">
      <c r="B52" s="9">
        <v>41962</v>
      </c>
      <c r="C52" s="10">
        <v>39099.5</v>
      </c>
      <c r="D52" s="11">
        <v>2674.6043299999997</v>
      </c>
      <c r="E52" s="11">
        <v>3104.1997189999997</v>
      </c>
      <c r="F52" s="11">
        <v>2614.50945</v>
      </c>
      <c r="G52" s="11">
        <v>2188.7382852580013</v>
      </c>
      <c r="H52" s="11">
        <v>1199.1629572222223</v>
      </c>
      <c r="I52" s="7">
        <v>2.5011104298755527E-12</v>
      </c>
      <c r="J52" s="12">
        <v>9884.8447366802211</v>
      </c>
      <c r="K52" s="12">
        <v>4.1289007999999994</v>
      </c>
      <c r="L52" s="12">
        <v>1892.2411040000002</v>
      </c>
      <c r="M52" s="25">
        <f t="shared" si="0"/>
        <v>39099.5</v>
      </c>
    </row>
    <row r="53" spans="2:13" x14ac:dyDescent="0.2">
      <c r="B53" s="9">
        <v>41962</v>
      </c>
      <c r="C53" s="10">
        <v>39099.541666666664</v>
      </c>
      <c r="D53" s="11">
        <v>2678.8888509999997</v>
      </c>
      <c r="E53" s="11">
        <v>3004.4461055000006</v>
      </c>
      <c r="F53" s="11">
        <v>2611.3557900000001</v>
      </c>
      <c r="G53" s="11">
        <v>2359.9807723179997</v>
      </c>
      <c r="H53" s="11">
        <v>1172.6140772222225</v>
      </c>
      <c r="I53" s="7">
        <v>0</v>
      </c>
      <c r="J53" s="12">
        <v>9797.824410440222</v>
      </c>
      <c r="K53" s="12">
        <v>0.3641296</v>
      </c>
      <c r="L53" s="12">
        <v>2029.0970560000001</v>
      </c>
      <c r="M53" s="25">
        <f t="shared" si="0"/>
        <v>39099.541666666664</v>
      </c>
    </row>
    <row r="54" spans="2:13" x14ac:dyDescent="0.2">
      <c r="B54" s="9">
        <v>41962</v>
      </c>
      <c r="C54" s="10">
        <v>39099.583333333336</v>
      </c>
      <c r="D54" s="11">
        <v>2691.7060110000002</v>
      </c>
      <c r="E54" s="11">
        <v>2954.5998530000002</v>
      </c>
      <c r="F54" s="11">
        <v>2644.6627170000002</v>
      </c>
      <c r="G54" s="11">
        <v>2528.6166936179998</v>
      </c>
      <c r="H54" s="11">
        <v>1082.8798172222223</v>
      </c>
      <c r="I54" s="7">
        <v>0</v>
      </c>
      <c r="J54" s="12">
        <v>9762.1717278402248</v>
      </c>
      <c r="K54" s="12">
        <v>1.3350079999999995</v>
      </c>
      <c r="L54" s="12">
        <v>2138.9583560000001</v>
      </c>
      <c r="M54" s="25">
        <f t="shared" si="0"/>
        <v>39099.583333333336</v>
      </c>
    </row>
    <row r="55" spans="2:13" x14ac:dyDescent="0.2">
      <c r="B55" s="9">
        <v>41962</v>
      </c>
      <c r="C55" s="10">
        <v>39099.625</v>
      </c>
      <c r="D55" s="11">
        <v>2671.3944710000001</v>
      </c>
      <c r="E55" s="11">
        <v>2738.4032580000003</v>
      </c>
      <c r="F55" s="11">
        <v>2653.2300620000001</v>
      </c>
      <c r="G55" s="11">
        <v>2657.2340828180049</v>
      </c>
      <c r="H55" s="11">
        <v>1187.9762172222224</v>
      </c>
      <c r="I55" s="7">
        <v>0</v>
      </c>
      <c r="J55" s="12">
        <v>9814.1858614402263</v>
      </c>
      <c r="K55" s="12">
        <v>0.34197759999999999</v>
      </c>
      <c r="L55" s="12">
        <v>2093.7102520000003</v>
      </c>
      <c r="M55" s="25">
        <f t="shared" si="0"/>
        <v>39099.625</v>
      </c>
    </row>
    <row r="56" spans="2:13" x14ac:dyDescent="0.2">
      <c r="B56" s="9">
        <v>41962</v>
      </c>
      <c r="C56" s="10">
        <v>39099.666666666664</v>
      </c>
      <c r="D56" s="11">
        <v>2686.0619970000007</v>
      </c>
      <c r="E56" s="11">
        <v>2507.1150245000003</v>
      </c>
      <c r="F56" s="11">
        <v>2631.7710280000001</v>
      </c>
      <c r="G56" s="11">
        <v>2511.286271677996</v>
      </c>
      <c r="H56" s="11">
        <v>1489.1577972222224</v>
      </c>
      <c r="I56" s="7">
        <v>0</v>
      </c>
      <c r="J56" s="12">
        <v>9935.1669012002185</v>
      </c>
      <c r="K56" s="12">
        <v>135.5322692</v>
      </c>
      <c r="L56" s="12">
        <v>1754.6929480000003</v>
      </c>
      <c r="M56" s="25">
        <f t="shared" si="0"/>
        <v>39099.666666666664</v>
      </c>
    </row>
    <row r="57" spans="2:13" x14ac:dyDescent="0.2">
      <c r="B57" s="9">
        <v>41962</v>
      </c>
      <c r="C57" s="10">
        <v>39099.708333333336</v>
      </c>
      <c r="D57" s="11">
        <v>2699.5401849999998</v>
      </c>
      <c r="E57" s="11">
        <v>3168.5360795000001</v>
      </c>
      <c r="F57" s="11">
        <v>2563.623822</v>
      </c>
      <c r="G57" s="11">
        <v>2589.9155154779965</v>
      </c>
      <c r="H57" s="11">
        <v>1345.1177972222224</v>
      </c>
      <c r="I57" s="7">
        <v>0</v>
      </c>
      <c r="J57" s="12">
        <v>10262.177383600218</v>
      </c>
      <c r="K57" s="12">
        <v>0.36303960000000002</v>
      </c>
      <c r="L57" s="12">
        <v>2104.1929759999998</v>
      </c>
      <c r="M57" s="25">
        <f t="shared" si="0"/>
        <v>39099.708333333336</v>
      </c>
    </row>
    <row r="58" spans="2:13" x14ac:dyDescent="0.2">
      <c r="B58" s="9">
        <v>41962</v>
      </c>
      <c r="C58" s="10">
        <v>39099.75</v>
      </c>
      <c r="D58" s="11">
        <v>2705.1201560000004</v>
      </c>
      <c r="E58" s="11">
        <v>3498.7634134999998</v>
      </c>
      <c r="F58" s="11">
        <v>2619.1582619999999</v>
      </c>
      <c r="G58" s="11">
        <v>2634.5566698379871</v>
      </c>
      <c r="H58" s="11">
        <v>1067.0697972222224</v>
      </c>
      <c r="I58" s="7">
        <v>0</v>
      </c>
      <c r="J58" s="12">
        <v>10153.754412560211</v>
      </c>
      <c r="K58" s="12">
        <v>1.3710739999999995</v>
      </c>
      <c r="L58" s="12">
        <v>2369.5428120000001</v>
      </c>
      <c r="M58" s="25">
        <f t="shared" si="0"/>
        <v>39099.75</v>
      </c>
    </row>
    <row r="59" spans="2:13" x14ac:dyDescent="0.2">
      <c r="B59" s="9">
        <v>41962</v>
      </c>
      <c r="C59" s="10">
        <v>39099.791666666664</v>
      </c>
      <c r="D59" s="11">
        <v>2725.1953560000002</v>
      </c>
      <c r="E59" s="11">
        <v>3318.9974240000001</v>
      </c>
      <c r="F59" s="11">
        <v>2659.1539730000004</v>
      </c>
      <c r="G59" s="11">
        <v>2630.0596919089921</v>
      </c>
      <c r="H59" s="11">
        <v>960.06179722222225</v>
      </c>
      <c r="I59" s="7">
        <v>0</v>
      </c>
      <c r="J59" s="12">
        <v>9734.6273041312179</v>
      </c>
      <c r="K59" s="12">
        <v>0.54122999999999999</v>
      </c>
      <c r="L59" s="12">
        <v>2558.2997080000005</v>
      </c>
      <c r="M59" s="25">
        <f t="shared" si="0"/>
        <v>39099.791666666664</v>
      </c>
    </row>
    <row r="60" spans="2:13" x14ac:dyDescent="0.2">
      <c r="B60" s="9">
        <v>41962</v>
      </c>
      <c r="C60" s="10">
        <v>39099.833333333336</v>
      </c>
      <c r="D60" s="11">
        <v>2747.8533700000003</v>
      </c>
      <c r="E60" s="11">
        <v>2819.0056</v>
      </c>
      <c r="F60" s="11">
        <v>2640.9166010000004</v>
      </c>
      <c r="G60" s="11">
        <v>2914.8435845889962</v>
      </c>
      <c r="H60" s="11">
        <v>1040.2057972222221</v>
      </c>
      <c r="I60" s="7">
        <v>0</v>
      </c>
      <c r="J60" s="12">
        <v>9139.1219984112176</v>
      </c>
      <c r="K60" s="12">
        <v>319.56067439999998</v>
      </c>
      <c r="L60" s="12">
        <v>2704.1422800000005</v>
      </c>
      <c r="M60" s="25">
        <f t="shared" si="0"/>
        <v>39099.833333333336</v>
      </c>
    </row>
    <row r="61" spans="2:13" x14ac:dyDescent="0.2">
      <c r="B61" s="9">
        <v>41962</v>
      </c>
      <c r="C61" s="10">
        <v>39099.875</v>
      </c>
      <c r="D61" s="11">
        <v>2768.1310150000004</v>
      </c>
      <c r="E61" s="11">
        <v>2049.8032090000002</v>
      </c>
      <c r="F61" s="11">
        <v>2508.9619460000004</v>
      </c>
      <c r="G61" s="11">
        <v>2900.4583159089916</v>
      </c>
      <c r="H61" s="11">
        <v>1379.3897972222223</v>
      </c>
      <c r="I61" s="7">
        <v>-3.637978807091713E-12</v>
      </c>
      <c r="J61" s="12">
        <v>8576.0671839312181</v>
      </c>
      <c r="K61" s="12">
        <v>71.044107199999985</v>
      </c>
      <c r="L61" s="12">
        <v>2959.6329920000003</v>
      </c>
      <c r="M61" s="25">
        <f t="shared" si="0"/>
        <v>39099.875</v>
      </c>
    </row>
    <row r="62" spans="2:13" x14ac:dyDescent="0.2">
      <c r="B62" s="9">
        <v>41962</v>
      </c>
      <c r="C62" s="10">
        <v>39099.916666666664</v>
      </c>
      <c r="D62" s="11">
        <v>2712.1324160000004</v>
      </c>
      <c r="E62" s="11">
        <v>1555.0902070000002</v>
      </c>
      <c r="F62" s="11">
        <v>2281.9461900000001</v>
      </c>
      <c r="G62" s="11">
        <v>2757.0052471489962</v>
      </c>
      <c r="H62" s="11">
        <v>1672.8017972222224</v>
      </c>
      <c r="I62" s="7">
        <v>4.5474735088646412E-12</v>
      </c>
      <c r="J62" s="12">
        <v>8213.366560571214</v>
      </c>
      <c r="K62" s="12">
        <v>22.803364799999997</v>
      </c>
      <c r="L62" s="12">
        <v>2742.8059320000002</v>
      </c>
      <c r="M62" s="25">
        <f t="shared" si="0"/>
        <v>39099.916666666664</v>
      </c>
    </row>
    <row r="63" spans="2:13" x14ac:dyDescent="0.2">
      <c r="B63" s="9">
        <v>41962</v>
      </c>
      <c r="C63" s="10">
        <v>39099.958333333336</v>
      </c>
      <c r="D63" s="11">
        <v>2682.2391950000001</v>
      </c>
      <c r="E63" s="11">
        <v>1308.0754325000003</v>
      </c>
      <c r="F63" s="11">
        <v>2054.8789669999996</v>
      </c>
      <c r="G63" s="11">
        <v>2578.3424209690002</v>
      </c>
      <c r="H63" s="11">
        <v>1849.3337972222225</v>
      </c>
      <c r="I63" s="7">
        <v>0</v>
      </c>
      <c r="J63" s="12">
        <v>7740.4792294912231</v>
      </c>
      <c r="K63" s="12">
        <v>259.10463919999995</v>
      </c>
      <c r="L63" s="12">
        <v>2473.2859440000002</v>
      </c>
      <c r="M63" s="25">
        <f>+C63</f>
        <v>39099.958333333336</v>
      </c>
    </row>
  </sheetData>
  <phoneticPr fontId="20" type="noConversion"/>
  <conditionalFormatting sqref="I39">
    <cfRule type="cellIs" dxfId="5" priority="2" stopIfTrue="1" operator="notBetween">
      <formula>-1</formula>
      <formula>1</formula>
    </cfRule>
  </conditionalFormatting>
  <conditionalFormatting sqref="I40:I63">
    <cfRule type="cellIs" dxfId="4" priority="3" stopIfTrue="1" operator="notBetween">
      <formula>-0.01</formula>
      <formula>0.01</formula>
    </cfRule>
  </conditionalFormatting>
  <conditionalFormatting sqref="I39">
    <cfRule type="cellIs" dxfId="3" priority="1" stopIfTrue="1" operator="notBetween">
      <formula>-1</formula>
      <formula>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Gesamten Elektrizitätsversorgung an den 3. Mittwochen im Jahr "&amp;YEAR(B5)</f>
        <v>Bilanz der Gesamten Elektrizitätsversorgung an den 3. Mittwochen im Jahr 2014</v>
      </c>
      <c r="I2"/>
    </row>
    <row r="3" spans="2:17" s="2" customFormat="1" ht="15" customHeight="1" x14ac:dyDescent="0.2">
      <c r="B3" s="3" t="s">
        <v>20</v>
      </c>
      <c r="I3"/>
    </row>
    <row r="5" spans="2:17" ht="18" x14ac:dyDescent="0.25">
      <c r="B5" s="15">
        <f>+B40</f>
        <v>41990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39099.708333333336</v>
      </c>
      <c r="P10" s="45">
        <f>MAX(J$40:J$63)</f>
        <v>10749.025834183374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39099.125</v>
      </c>
      <c r="P14" s="45">
        <f>MIN(J$40:J$63)</f>
        <v>6842.2887864223767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3.5242919693700969E-11</v>
      </c>
      <c r="J39" s="8" t="s">
        <v>7</v>
      </c>
      <c r="K39" s="8" t="s">
        <v>8</v>
      </c>
      <c r="L39" s="8" t="s">
        <v>9</v>
      </c>
    </row>
    <row r="40" spans="2:83" x14ac:dyDescent="0.2">
      <c r="B40" s="9">
        <v>41990</v>
      </c>
      <c r="C40" s="10">
        <v>39099</v>
      </c>
      <c r="D40" s="11">
        <v>1583.1512299999999</v>
      </c>
      <c r="E40" s="11">
        <v>421.16334638000001</v>
      </c>
      <c r="F40" s="11">
        <v>1873.6010840000004</v>
      </c>
      <c r="G40" s="11">
        <v>1395.3346862970006</v>
      </c>
      <c r="H40" s="11">
        <v>4973.5491465053719</v>
      </c>
      <c r="I40" s="7">
        <v>2.2737367544323206E-12</v>
      </c>
      <c r="J40" s="12">
        <v>7658.570235182372</v>
      </c>
      <c r="K40" s="12">
        <v>638.58317799999998</v>
      </c>
      <c r="L40" s="12">
        <v>1949.64608</v>
      </c>
      <c r="M40" s="25">
        <f>+C40</f>
        <v>39099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41990</v>
      </c>
      <c r="C41" s="10">
        <v>39099.041666666664</v>
      </c>
      <c r="D41" s="11">
        <v>1540.9157990000001</v>
      </c>
      <c r="E41" s="11">
        <v>390.3616045199999</v>
      </c>
      <c r="F41" s="11">
        <v>1843.5879560000001</v>
      </c>
      <c r="G41" s="11">
        <v>1702.3193423569928</v>
      </c>
      <c r="H41" s="11">
        <v>4536.5051465053757</v>
      </c>
      <c r="I41" s="7">
        <v>0</v>
      </c>
      <c r="J41" s="12">
        <v>7259.815157982368</v>
      </c>
      <c r="K41" s="12">
        <v>798.27487040000005</v>
      </c>
      <c r="L41" s="12">
        <v>1955.5998200000001</v>
      </c>
      <c r="M41" s="25">
        <f t="shared" ref="M41:M62" si="0">+C41</f>
        <v>39099.041666666664</v>
      </c>
    </row>
    <row r="42" spans="2:83" x14ac:dyDescent="0.2">
      <c r="B42" s="9">
        <v>41990</v>
      </c>
      <c r="C42" s="10">
        <v>39099.083333333336</v>
      </c>
      <c r="D42" s="11">
        <v>1561.3508640000002</v>
      </c>
      <c r="E42" s="11">
        <v>230.39284439999994</v>
      </c>
      <c r="F42" s="11">
        <v>1830.9411340000001</v>
      </c>
      <c r="G42" s="11">
        <v>1678.0182515969921</v>
      </c>
      <c r="H42" s="11">
        <v>5140.5011465053767</v>
      </c>
      <c r="I42" s="7">
        <v>0</v>
      </c>
      <c r="J42" s="12">
        <v>7053.4242249023682</v>
      </c>
      <c r="K42" s="12">
        <v>1625.0603356000004</v>
      </c>
      <c r="L42" s="12">
        <v>1762.7196799999999</v>
      </c>
      <c r="M42" s="25">
        <f t="shared" si="0"/>
        <v>39099.083333333336</v>
      </c>
    </row>
    <row r="43" spans="2:83" x14ac:dyDescent="0.2">
      <c r="B43" s="9">
        <v>41990</v>
      </c>
      <c r="C43" s="10">
        <v>39099.125</v>
      </c>
      <c r="D43" s="11">
        <v>1570.2414940000001</v>
      </c>
      <c r="E43" s="11">
        <v>394.51813607999998</v>
      </c>
      <c r="F43" s="11">
        <v>1669.051262</v>
      </c>
      <c r="G43" s="11">
        <v>1923.0992902369962</v>
      </c>
      <c r="H43" s="11">
        <v>5074.4411465053727</v>
      </c>
      <c r="I43" s="7">
        <v>-7.503331289626658E-12</v>
      </c>
      <c r="J43" s="12">
        <v>6842.2887864223767</v>
      </c>
      <c r="K43" s="12">
        <v>2046.5867824000002</v>
      </c>
      <c r="L43" s="12">
        <v>1742.47576</v>
      </c>
      <c r="M43" s="25">
        <f t="shared" si="0"/>
        <v>39099.125</v>
      </c>
    </row>
    <row r="44" spans="2:83" x14ac:dyDescent="0.2">
      <c r="B44" s="9">
        <v>41990</v>
      </c>
      <c r="C44" s="10">
        <v>39099.166666666664</v>
      </c>
      <c r="D44" s="11">
        <v>1545.691914</v>
      </c>
      <c r="E44" s="11">
        <v>366.22740419999997</v>
      </c>
      <c r="F44" s="11">
        <v>1776.51404</v>
      </c>
      <c r="G44" s="11">
        <v>2094.3243237169968</v>
      </c>
      <c r="H44" s="11">
        <v>4577.0811465053721</v>
      </c>
      <c r="I44" s="7">
        <v>-2.9558577807620168E-12</v>
      </c>
      <c r="J44" s="12">
        <v>6858.064058422372</v>
      </c>
      <c r="K44" s="12">
        <v>1867.7157100000002</v>
      </c>
      <c r="L44" s="12">
        <v>1634.05906</v>
      </c>
      <c r="M44" s="25">
        <f t="shared" si="0"/>
        <v>39099.166666666664</v>
      </c>
    </row>
    <row r="45" spans="2:83" x14ac:dyDescent="0.2">
      <c r="B45" s="9">
        <v>41990</v>
      </c>
      <c r="C45" s="10">
        <v>39099.208333333336</v>
      </c>
      <c r="D45" s="11">
        <v>1592.0022040000001</v>
      </c>
      <c r="E45" s="11">
        <v>535.40366660000007</v>
      </c>
      <c r="F45" s="11">
        <v>1813.569935</v>
      </c>
      <c r="G45" s="11">
        <v>1765.5243720369997</v>
      </c>
      <c r="H45" s="11">
        <v>5003.9691465053729</v>
      </c>
      <c r="I45" s="7">
        <v>-2.9558577807620168E-12</v>
      </c>
      <c r="J45" s="12">
        <v>7406.6968537423763</v>
      </c>
      <c r="K45" s="12">
        <v>1390.9311504000002</v>
      </c>
      <c r="L45" s="12">
        <v>1912.8413200000002</v>
      </c>
      <c r="M45" s="25">
        <f t="shared" si="0"/>
        <v>39099.208333333336</v>
      </c>
    </row>
    <row r="46" spans="2:83" x14ac:dyDescent="0.2">
      <c r="B46" s="9">
        <v>41990</v>
      </c>
      <c r="C46" s="10">
        <v>39099.25</v>
      </c>
      <c r="D46" s="11">
        <v>1671.245324</v>
      </c>
      <c r="E46" s="11">
        <v>550.68703692000008</v>
      </c>
      <c r="F46" s="11">
        <v>1993.4667740000002</v>
      </c>
      <c r="G46" s="11">
        <v>1715.8886535569964</v>
      </c>
      <c r="H46" s="11">
        <v>5392.933146505372</v>
      </c>
      <c r="I46" s="7">
        <v>-4.7748471843078732E-12</v>
      </c>
      <c r="J46" s="12">
        <v>8413.5260881823724</v>
      </c>
      <c r="K46" s="12">
        <v>1048.1864268000002</v>
      </c>
      <c r="L46" s="12">
        <v>1862.5084200000001</v>
      </c>
      <c r="M46" s="25">
        <f t="shared" si="0"/>
        <v>39099.25</v>
      </c>
    </row>
    <row r="47" spans="2:83" x14ac:dyDescent="0.2">
      <c r="B47" s="9">
        <v>41990</v>
      </c>
      <c r="C47" s="10">
        <v>39099.291666666664</v>
      </c>
      <c r="D47" s="11">
        <v>1907.0214800000003</v>
      </c>
      <c r="E47" s="11">
        <v>1460.2154923000001</v>
      </c>
      <c r="F47" s="11">
        <v>2349.4221010000001</v>
      </c>
      <c r="G47" s="11">
        <v>2001.2377011379997</v>
      </c>
      <c r="H47" s="11">
        <v>4511.2291465053731</v>
      </c>
      <c r="I47" s="7">
        <v>-3.4106051316484809E-12</v>
      </c>
      <c r="J47" s="12">
        <v>9767.8443089433767</v>
      </c>
      <c r="K47" s="12">
        <v>532.20653200000004</v>
      </c>
      <c r="L47" s="12">
        <v>1929.0750800000003</v>
      </c>
      <c r="M47" s="25">
        <f t="shared" si="0"/>
        <v>39099.291666666664</v>
      </c>
    </row>
    <row r="48" spans="2:83" x14ac:dyDescent="0.2">
      <c r="B48" s="9">
        <v>41990</v>
      </c>
      <c r="C48" s="10">
        <v>39099.333333333336</v>
      </c>
      <c r="D48" s="11">
        <v>1920.7033589999999</v>
      </c>
      <c r="E48" s="11">
        <v>2159.1570465</v>
      </c>
      <c r="F48" s="11">
        <v>2365.414084</v>
      </c>
      <c r="G48" s="11">
        <v>1938.2160534579996</v>
      </c>
      <c r="H48" s="11">
        <v>4005.2931465053762</v>
      </c>
      <c r="I48" s="7">
        <v>0</v>
      </c>
      <c r="J48" s="12">
        <v>10120.021881463377</v>
      </c>
      <c r="K48" s="12">
        <v>14.063243999999999</v>
      </c>
      <c r="L48" s="12">
        <v>2254.6985640000003</v>
      </c>
      <c r="M48" s="25">
        <f t="shared" si="0"/>
        <v>39099.333333333336</v>
      </c>
    </row>
    <row r="49" spans="2:13" x14ac:dyDescent="0.2">
      <c r="B49" s="9">
        <v>41990</v>
      </c>
      <c r="C49" s="10">
        <v>39099.375</v>
      </c>
      <c r="D49" s="11">
        <v>1936.8106500000001</v>
      </c>
      <c r="E49" s="11">
        <v>1437.1139500000002</v>
      </c>
      <c r="F49" s="11">
        <v>2354.6073280000001</v>
      </c>
      <c r="G49" s="11">
        <v>1827.2701972779996</v>
      </c>
      <c r="H49" s="11">
        <v>4520.1331465053763</v>
      </c>
      <c r="I49" s="7">
        <v>-1.8189894035458565E-12</v>
      </c>
      <c r="J49" s="12">
        <v>10089.273629383377</v>
      </c>
      <c r="K49" s="12">
        <v>2.1897503999999994</v>
      </c>
      <c r="L49" s="12">
        <v>1984.4718920000003</v>
      </c>
      <c r="M49" s="25">
        <f t="shared" si="0"/>
        <v>39099.375</v>
      </c>
    </row>
    <row r="50" spans="2:13" x14ac:dyDescent="0.2">
      <c r="B50" s="9">
        <v>41990</v>
      </c>
      <c r="C50" s="10">
        <v>39099.416666666664</v>
      </c>
      <c r="D50" s="11">
        <v>1917.6310139999998</v>
      </c>
      <c r="E50" s="11">
        <v>1627.0228365</v>
      </c>
      <c r="F50" s="11">
        <v>2286.4682110000003</v>
      </c>
      <c r="G50" s="11">
        <v>1694.6157240180009</v>
      </c>
      <c r="H50" s="11">
        <v>4776.5091465053756</v>
      </c>
      <c r="I50" s="7">
        <v>0</v>
      </c>
      <c r="J50" s="12">
        <v>10123.221382023376</v>
      </c>
      <c r="K50" s="12">
        <v>162.89294599999997</v>
      </c>
      <c r="L50" s="12">
        <v>2016.1326040000001</v>
      </c>
      <c r="M50" s="25">
        <f t="shared" si="0"/>
        <v>39099.416666666664</v>
      </c>
    </row>
    <row r="51" spans="2:13" x14ac:dyDescent="0.2">
      <c r="B51" s="9">
        <v>41990</v>
      </c>
      <c r="C51" s="10">
        <v>39099.458333333336</v>
      </c>
      <c r="D51" s="11">
        <v>1943.4873750000002</v>
      </c>
      <c r="E51" s="11">
        <v>1680.9507385000002</v>
      </c>
      <c r="F51" s="11">
        <v>2315.4789660000001</v>
      </c>
      <c r="G51" s="11">
        <v>1639.3315980180041</v>
      </c>
      <c r="H51" s="11">
        <v>4797.4491465053725</v>
      </c>
      <c r="I51" s="7">
        <v>-5.0022208597511053E-12</v>
      </c>
      <c r="J51" s="12">
        <v>10184.760893223382</v>
      </c>
      <c r="K51" s="12">
        <v>162.99501079999993</v>
      </c>
      <c r="L51" s="12">
        <v>2028.9419200000002</v>
      </c>
      <c r="M51" s="25">
        <f t="shared" si="0"/>
        <v>39099.458333333336</v>
      </c>
    </row>
    <row r="52" spans="2:13" x14ac:dyDescent="0.2">
      <c r="B52" s="9">
        <v>41990</v>
      </c>
      <c r="C52" s="10">
        <v>39099.5</v>
      </c>
      <c r="D52" s="11">
        <v>1891.6085700000001</v>
      </c>
      <c r="E52" s="11">
        <v>2061.1482599999999</v>
      </c>
      <c r="F52" s="11">
        <v>2296.0270620000001</v>
      </c>
      <c r="G52" s="11">
        <v>1461.7991770379965</v>
      </c>
      <c r="H52" s="11">
        <v>4413.9811465053763</v>
      </c>
      <c r="I52" s="7">
        <v>0</v>
      </c>
      <c r="J52" s="12">
        <v>10075.991616743373</v>
      </c>
      <c r="K52" s="12">
        <v>3.2552387999999999</v>
      </c>
      <c r="L52" s="12">
        <v>2045.31736</v>
      </c>
      <c r="M52" s="25">
        <f t="shared" si="0"/>
        <v>39099.5</v>
      </c>
    </row>
    <row r="53" spans="2:13" x14ac:dyDescent="0.2">
      <c r="B53" s="9">
        <v>41990</v>
      </c>
      <c r="C53" s="10">
        <v>39099.541666666664</v>
      </c>
      <c r="D53" s="11">
        <v>1814.2850450000001</v>
      </c>
      <c r="E53" s="11">
        <v>2354.3399595000001</v>
      </c>
      <c r="F53" s="11">
        <v>2365.6161950000001</v>
      </c>
      <c r="G53" s="11">
        <v>1395.8424831380003</v>
      </c>
      <c r="H53" s="11">
        <v>4263.6891465053759</v>
      </c>
      <c r="I53" s="7">
        <v>0</v>
      </c>
      <c r="J53" s="12">
        <v>10030.383540743376</v>
      </c>
      <c r="K53" s="12">
        <v>4.9014683999999997</v>
      </c>
      <c r="L53" s="12">
        <v>2158.4878200000003</v>
      </c>
      <c r="M53" s="25">
        <f t="shared" si="0"/>
        <v>39099.541666666664</v>
      </c>
    </row>
    <row r="54" spans="2:13" x14ac:dyDescent="0.2">
      <c r="B54" s="9">
        <v>41990</v>
      </c>
      <c r="C54" s="10">
        <v>39099.583333333336</v>
      </c>
      <c r="D54" s="11">
        <v>1791.39132</v>
      </c>
      <c r="E54" s="11">
        <v>2201.9404932500006</v>
      </c>
      <c r="F54" s="11">
        <v>2451.2022729999999</v>
      </c>
      <c r="G54" s="11">
        <v>1351.6534337079995</v>
      </c>
      <c r="H54" s="11">
        <v>4209.8211465053764</v>
      </c>
      <c r="I54" s="7">
        <v>0</v>
      </c>
      <c r="J54" s="12">
        <v>9954.8618656633771</v>
      </c>
      <c r="K54" s="12">
        <v>3.2898008000000001</v>
      </c>
      <c r="L54" s="12">
        <v>2047.8570000000002</v>
      </c>
      <c r="M54" s="25">
        <f t="shared" si="0"/>
        <v>39099.583333333336</v>
      </c>
    </row>
    <row r="55" spans="2:13" x14ac:dyDescent="0.2">
      <c r="B55" s="9">
        <v>41990</v>
      </c>
      <c r="C55" s="10">
        <v>39099.625</v>
      </c>
      <c r="D55" s="11">
        <v>1775.6384500000001</v>
      </c>
      <c r="E55" s="11">
        <v>3217.3156280000003</v>
      </c>
      <c r="F55" s="11">
        <v>2299.3569219999999</v>
      </c>
      <c r="G55" s="11">
        <v>1322.9821585579966</v>
      </c>
      <c r="H55" s="11">
        <v>3628.9611465053763</v>
      </c>
      <c r="I55" s="7">
        <v>0</v>
      </c>
      <c r="J55" s="12">
        <v>10018.325594263371</v>
      </c>
      <c r="K55" s="12">
        <v>3.9008107999999999</v>
      </c>
      <c r="L55" s="12">
        <v>2222.0279000000005</v>
      </c>
      <c r="M55" s="25">
        <f t="shared" si="0"/>
        <v>39099.625</v>
      </c>
    </row>
    <row r="56" spans="2:13" x14ac:dyDescent="0.2">
      <c r="B56" s="9">
        <v>41990</v>
      </c>
      <c r="C56" s="10">
        <v>39099.666666666664</v>
      </c>
      <c r="D56" s="11">
        <v>1951.8488980000002</v>
      </c>
      <c r="E56" s="11">
        <v>3165.7163280000004</v>
      </c>
      <c r="F56" s="11">
        <v>2351.2711840000002</v>
      </c>
      <c r="G56" s="11">
        <v>1417.4572134379996</v>
      </c>
      <c r="H56" s="11">
        <v>3787.1211465053766</v>
      </c>
      <c r="I56" s="7">
        <v>0</v>
      </c>
      <c r="J56" s="12">
        <v>10387.289515143377</v>
      </c>
      <c r="K56" s="12">
        <v>3.0788628</v>
      </c>
      <c r="L56" s="12">
        <v>2283.0463920000002</v>
      </c>
      <c r="M56" s="25">
        <f t="shared" si="0"/>
        <v>39099.666666666664</v>
      </c>
    </row>
    <row r="57" spans="2:13" x14ac:dyDescent="0.2">
      <c r="B57" s="9">
        <v>41990</v>
      </c>
      <c r="C57" s="10">
        <v>39099.708333333336</v>
      </c>
      <c r="D57" s="11">
        <v>2063.8343190000001</v>
      </c>
      <c r="E57" s="11">
        <v>3975.1715255000004</v>
      </c>
      <c r="F57" s="11">
        <v>2229.6260780000002</v>
      </c>
      <c r="G57" s="11">
        <v>1585.5823391779991</v>
      </c>
      <c r="H57" s="11">
        <v>3526.2011465053765</v>
      </c>
      <c r="I57" s="7">
        <v>0</v>
      </c>
      <c r="J57" s="12">
        <v>10749.025834183374</v>
      </c>
      <c r="K57" s="12">
        <v>3.6293660000000001</v>
      </c>
      <c r="L57" s="12">
        <v>2627.7602080000001</v>
      </c>
      <c r="M57" s="25">
        <f t="shared" si="0"/>
        <v>39099.708333333336</v>
      </c>
    </row>
    <row r="58" spans="2:13" x14ac:dyDescent="0.2">
      <c r="B58" s="9">
        <v>41990</v>
      </c>
      <c r="C58" s="10">
        <v>39099.75</v>
      </c>
      <c r="D58" s="11">
        <v>2075.853149</v>
      </c>
      <c r="E58" s="11">
        <v>3687.6224200000001</v>
      </c>
      <c r="F58" s="11">
        <v>2216.755318</v>
      </c>
      <c r="G58" s="11">
        <v>1845.657810518001</v>
      </c>
      <c r="H58" s="11">
        <v>3384.1051465053765</v>
      </c>
      <c r="I58" s="7">
        <v>6.3664629124104977E-12</v>
      </c>
      <c r="J58" s="12">
        <v>10637.430518023371</v>
      </c>
      <c r="K58" s="12">
        <v>2.8158500000000002</v>
      </c>
      <c r="L58" s="12">
        <v>2569.7474760000005</v>
      </c>
      <c r="M58" s="25">
        <f t="shared" si="0"/>
        <v>39099.75</v>
      </c>
    </row>
    <row r="59" spans="2:13" x14ac:dyDescent="0.2">
      <c r="B59" s="9">
        <v>41990</v>
      </c>
      <c r="C59" s="10">
        <v>39099.791666666664</v>
      </c>
      <c r="D59" s="11">
        <v>2119.9349139999999</v>
      </c>
      <c r="E59" s="11">
        <v>3037.9418525000001</v>
      </c>
      <c r="F59" s="11">
        <v>2122.1450890000001</v>
      </c>
      <c r="G59" s="11">
        <v>1978.4438984969966</v>
      </c>
      <c r="H59" s="11">
        <v>3297.9931465053769</v>
      </c>
      <c r="I59" s="7">
        <v>0</v>
      </c>
      <c r="J59" s="12">
        <v>10176.946384502373</v>
      </c>
      <c r="K59" s="12">
        <v>2.791992</v>
      </c>
      <c r="L59" s="12">
        <v>2376.7205239999998</v>
      </c>
      <c r="M59" s="25">
        <f t="shared" si="0"/>
        <v>39099.791666666664</v>
      </c>
    </row>
    <row r="60" spans="2:13" x14ac:dyDescent="0.2">
      <c r="B60" s="9">
        <v>41990</v>
      </c>
      <c r="C60" s="10">
        <v>39099.833333333336</v>
      </c>
      <c r="D60" s="11">
        <v>2108.887213</v>
      </c>
      <c r="E60" s="11">
        <v>1748.1836600000001</v>
      </c>
      <c r="F60" s="11">
        <v>1975.5690790000003</v>
      </c>
      <c r="G60" s="11">
        <v>1977.3302694370047</v>
      </c>
      <c r="H60" s="11">
        <v>3807.4811465053767</v>
      </c>
      <c r="I60" s="7">
        <v>0</v>
      </c>
      <c r="J60" s="12">
        <v>9570.53982354238</v>
      </c>
      <c r="K60" s="12">
        <v>170.22412439999991</v>
      </c>
      <c r="L60" s="12">
        <v>1876.6874200000002</v>
      </c>
      <c r="M60" s="25">
        <f t="shared" si="0"/>
        <v>39099.833333333336</v>
      </c>
    </row>
    <row r="61" spans="2:13" x14ac:dyDescent="0.2">
      <c r="B61" s="9">
        <v>41990</v>
      </c>
      <c r="C61" s="10">
        <v>39099.875</v>
      </c>
      <c r="D61" s="11">
        <v>2085.3291770000001</v>
      </c>
      <c r="E61" s="11">
        <v>1049.0487984000001</v>
      </c>
      <c r="F61" s="11">
        <v>1844.8340389999998</v>
      </c>
      <c r="G61" s="11">
        <v>2010.2942145169966</v>
      </c>
      <c r="H61" s="11">
        <v>4465.6611465053757</v>
      </c>
      <c r="I61" s="7">
        <v>0</v>
      </c>
      <c r="J61" s="12">
        <v>8945.2533186223718</v>
      </c>
      <c r="K61" s="12">
        <v>387.53903680000002</v>
      </c>
      <c r="L61" s="12">
        <v>2122.3750199999999</v>
      </c>
      <c r="M61" s="25">
        <f t="shared" si="0"/>
        <v>39099.875</v>
      </c>
    </row>
    <row r="62" spans="2:13" x14ac:dyDescent="0.2">
      <c r="B62" s="9">
        <v>41990</v>
      </c>
      <c r="C62" s="10">
        <v>39099.916666666664</v>
      </c>
      <c r="D62" s="11">
        <v>1869.416342</v>
      </c>
      <c r="E62" s="11">
        <v>1520.2726690000002</v>
      </c>
      <c r="F62" s="11">
        <v>1743.5207270000001</v>
      </c>
      <c r="G62" s="11">
        <v>1615.2237422769954</v>
      </c>
      <c r="H62" s="11">
        <v>4551.9491465053761</v>
      </c>
      <c r="I62" s="7">
        <v>-5.4569682106375694E-12</v>
      </c>
      <c r="J62" s="12">
        <v>8655.5702891823767</v>
      </c>
      <c r="K62" s="12">
        <v>493.53977359999999</v>
      </c>
      <c r="L62" s="12">
        <v>2151.2725640000003</v>
      </c>
      <c r="M62" s="25">
        <f t="shared" si="0"/>
        <v>39099.916666666664</v>
      </c>
    </row>
    <row r="63" spans="2:13" x14ac:dyDescent="0.2">
      <c r="B63" s="9">
        <v>41990</v>
      </c>
      <c r="C63" s="10">
        <v>39099.958333333336</v>
      </c>
      <c r="D63" s="11">
        <v>1721.1537450000001</v>
      </c>
      <c r="E63" s="11">
        <v>1008.1222579</v>
      </c>
      <c r="F63" s="11">
        <v>1705.6261939999999</v>
      </c>
      <c r="G63" s="11">
        <v>1373.9171091769963</v>
      </c>
      <c r="H63" s="11">
        <v>4849.8931465053729</v>
      </c>
      <c r="I63" s="7">
        <v>0</v>
      </c>
      <c r="J63" s="12">
        <v>8075.1552865823724</v>
      </c>
      <c r="K63" s="12">
        <v>528.50580600000001</v>
      </c>
      <c r="L63" s="12">
        <v>2055.0513599999999</v>
      </c>
      <c r="M63" s="25">
        <f>+C63</f>
        <v>39099.958333333336</v>
      </c>
    </row>
  </sheetData>
  <conditionalFormatting sqref="I39">
    <cfRule type="cellIs" dxfId="2" priority="3" stopIfTrue="1" operator="notBetween">
      <formula>-1</formula>
      <formula>1</formula>
    </cfRule>
  </conditionalFormatting>
  <conditionalFormatting sqref="I40:I63">
    <cfRule type="cellIs" dxfId="1" priority="2" stopIfTrue="1" operator="notBetween">
      <formula>-0.01</formula>
      <formula>0.01</formula>
    </cfRule>
  </conditionalFormatting>
  <conditionalFormatting sqref="I39">
    <cfRule type="cellIs" dxfId="0" priority="1" stopIfTrue="1" operator="notBetween">
      <formula>-1</formula>
      <formula>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Gesamten Elektrizitätsversorgung an den 3. Mittwochen im Jahr "&amp;YEAR(B5)</f>
        <v>Bilanz der Gesamten Elektrizitätsversorgung an den 3. Mittwochen im Jahr 2014</v>
      </c>
      <c r="I2"/>
    </row>
    <row r="3" spans="2:17" s="2" customFormat="1" ht="15" customHeight="1" x14ac:dyDescent="0.2">
      <c r="B3" s="3" t="s">
        <v>20</v>
      </c>
      <c r="I3"/>
    </row>
    <row r="5" spans="2:17" ht="18" x14ac:dyDescent="0.25">
      <c r="B5" s="15">
        <f>+B40</f>
        <v>41654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39099.75</v>
      </c>
      <c r="P10" s="45">
        <f>MAX(J$40:J$63)</f>
        <v>10667.670775136845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39099.125</v>
      </c>
      <c r="P14" s="45">
        <f>MIN(J$40:J$63)</f>
        <v>7013.4622379558314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3.5242919693700969E-11</v>
      </c>
      <c r="J39" s="8" t="s">
        <v>7</v>
      </c>
      <c r="K39" s="8" t="s">
        <v>8</v>
      </c>
      <c r="L39" s="8" t="s">
        <v>9</v>
      </c>
    </row>
    <row r="40" spans="2:83" x14ac:dyDescent="0.2">
      <c r="B40" s="9">
        <v>41654</v>
      </c>
      <c r="C40" s="10">
        <v>39099</v>
      </c>
      <c r="D40" s="11">
        <v>1755.942665</v>
      </c>
      <c r="E40" s="11">
        <v>692.11292500000002</v>
      </c>
      <c r="F40" s="11">
        <v>2098.4268010000001</v>
      </c>
      <c r="G40" s="11">
        <v>1095.1834386409964</v>
      </c>
      <c r="H40" s="11">
        <v>4055.9816693548391</v>
      </c>
      <c r="I40" s="7"/>
      <c r="J40" s="12">
        <v>7740.0152505958349</v>
      </c>
      <c r="K40" s="12">
        <v>444.90137240000001</v>
      </c>
      <c r="L40" s="12">
        <v>1512.7308760000001</v>
      </c>
      <c r="M40" s="25">
        <f>+C40</f>
        <v>39099</v>
      </c>
      <c r="N40" s="13"/>
      <c r="O40" s="46">
        <f>SUM(D40:G40)</f>
        <v>5641.665829640996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41654</v>
      </c>
      <c r="C41" s="10">
        <v>39099.041666666664</v>
      </c>
      <c r="D41" s="11">
        <v>1764.2906799999998</v>
      </c>
      <c r="E41" s="11">
        <v>380.63634000000002</v>
      </c>
      <c r="F41" s="11">
        <v>2056.4092730000002</v>
      </c>
      <c r="G41" s="11">
        <v>1212.557751600996</v>
      </c>
      <c r="H41" s="11">
        <v>4082.0736693548388</v>
      </c>
      <c r="I41" s="7"/>
      <c r="J41" s="12">
        <v>7370.6598767558353</v>
      </c>
      <c r="K41" s="12">
        <v>640.41662120000001</v>
      </c>
      <c r="L41" s="12">
        <v>1484.891216</v>
      </c>
      <c r="M41" s="25">
        <f t="shared" ref="M41:M62" si="0">+C41</f>
        <v>39099.041666666664</v>
      </c>
      <c r="O41" s="46">
        <f t="shared" ref="O41:O63" si="1">SUM(D41:G41)</f>
        <v>5413.8940446009965</v>
      </c>
    </row>
    <row r="42" spans="2:83" x14ac:dyDescent="0.2">
      <c r="B42" s="9">
        <v>41654</v>
      </c>
      <c r="C42" s="10">
        <v>39099.083333333336</v>
      </c>
      <c r="D42" s="11">
        <v>1727.4705940000001</v>
      </c>
      <c r="E42" s="11">
        <v>205.20633800000002</v>
      </c>
      <c r="F42" s="11">
        <v>2061.6645010000002</v>
      </c>
      <c r="G42" s="11">
        <v>1354.9167620410003</v>
      </c>
      <c r="H42" s="11">
        <v>4397.6736693548382</v>
      </c>
      <c r="I42" s="7"/>
      <c r="J42" s="12">
        <v>7198.1331063958387</v>
      </c>
      <c r="K42" s="12">
        <v>1273.993142</v>
      </c>
      <c r="L42" s="12">
        <v>1274.8056160000001</v>
      </c>
      <c r="M42" s="25">
        <f t="shared" si="0"/>
        <v>39099.083333333336</v>
      </c>
      <c r="O42" s="46">
        <f t="shared" si="1"/>
        <v>5349.2581950410004</v>
      </c>
    </row>
    <row r="43" spans="2:83" x14ac:dyDescent="0.2">
      <c r="B43" s="9">
        <v>41654</v>
      </c>
      <c r="C43" s="10">
        <v>39099.125</v>
      </c>
      <c r="D43" s="11">
        <v>1725.681998</v>
      </c>
      <c r="E43" s="11">
        <v>159.51485399999999</v>
      </c>
      <c r="F43" s="11">
        <v>2002.1276010000001</v>
      </c>
      <c r="G43" s="11">
        <v>1615.9887260009921</v>
      </c>
      <c r="H43" s="11">
        <v>4193.4576693548379</v>
      </c>
      <c r="I43" s="7"/>
      <c r="J43" s="12">
        <v>7013.4622379558314</v>
      </c>
      <c r="K43" s="12">
        <v>1497.5850944000001</v>
      </c>
      <c r="L43" s="12">
        <v>1185.723516</v>
      </c>
      <c r="M43" s="25">
        <f t="shared" si="0"/>
        <v>39099.125</v>
      </c>
      <c r="O43" s="46">
        <f t="shared" si="1"/>
        <v>5503.313179000992</v>
      </c>
    </row>
    <row r="44" spans="2:83" x14ac:dyDescent="0.2">
      <c r="B44" s="9">
        <v>41654</v>
      </c>
      <c r="C44" s="10">
        <v>39099.166666666664</v>
      </c>
      <c r="D44" s="11">
        <v>1717.997429</v>
      </c>
      <c r="E44" s="11">
        <v>145.65581999999995</v>
      </c>
      <c r="F44" s="11">
        <v>2039.97064</v>
      </c>
      <c r="G44" s="11">
        <v>1709.0669509209918</v>
      </c>
      <c r="H44" s="11">
        <v>4228.2376693548385</v>
      </c>
      <c r="I44" s="7"/>
      <c r="J44" s="12">
        <v>7106.8283512758353</v>
      </c>
      <c r="K44" s="12">
        <v>1709.9760820000001</v>
      </c>
      <c r="L44" s="12">
        <v>1024.1240760000001</v>
      </c>
      <c r="M44" s="25">
        <f t="shared" si="0"/>
        <v>39099.166666666664</v>
      </c>
      <c r="O44" s="46">
        <f t="shared" si="1"/>
        <v>5612.6908399209915</v>
      </c>
    </row>
    <row r="45" spans="2:83" x14ac:dyDescent="0.2">
      <c r="B45" s="9">
        <v>41654</v>
      </c>
      <c r="C45" s="10">
        <v>39099.208333333336</v>
      </c>
      <c r="D45" s="11">
        <v>1726.4056290000001</v>
      </c>
      <c r="E45" s="11">
        <v>133.31859800000001</v>
      </c>
      <c r="F45" s="11">
        <v>1999.200096</v>
      </c>
      <c r="G45" s="11">
        <v>1810.7143450009917</v>
      </c>
      <c r="H45" s="11">
        <v>4254.5456693548385</v>
      </c>
      <c r="I45" s="7"/>
      <c r="J45" s="12">
        <v>7506.3385081558345</v>
      </c>
      <c r="K45" s="12">
        <v>1293.6144532000001</v>
      </c>
      <c r="L45" s="12">
        <v>1124.231376</v>
      </c>
      <c r="M45" s="25">
        <f t="shared" si="0"/>
        <v>39099.208333333336</v>
      </c>
      <c r="O45" s="46">
        <f t="shared" si="1"/>
        <v>5669.6386680009919</v>
      </c>
    </row>
    <row r="46" spans="2:83" x14ac:dyDescent="0.2">
      <c r="B46" s="9">
        <v>41654</v>
      </c>
      <c r="C46" s="10">
        <v>39099.25</v>
      </c>
      <c r="D46" s="11">
        <v>1769.2455590000002</v>
      </c>
      <c r="E46" s="11">
        <v>332.24338199999988</v>
      </c>
      <c r="F46" s="11">
        <v>2259.0071180000004</v>
      </c>
      <c r="G46" s="11">
        <v>1702.9172962409887</v>
      </c>
      <c r="H46" s="11">
        <v>4399.873669354839</v>
      </c>
      <c r="I46" s="7"/>
      <c r="J46" s="12">
        <v>8454.4338973958274</v>
      </c>
      <c r="K46" s="12">
        <v>897.25117120000004</v>
      </c>
      <c r="L46" s="12">
        <v>1111.601956</v>
      </c>
      <c r="M46" s="25">
        <f t="shared" si="0"/>
        <v>39099.25</v>
      </c>
      <c r="O46" s="46">
        <f t="shared" si="1"/>
        <v>6063.4133552409894</v>
      </c>
    </row>
    <row r="47" spans="2:83" x14ac:dyDescent="0.2">
      <c r="B47" s="9">
        <v>41654</v>
      </c>
      <c r="C47" s="10">
        <v>39099.291666666664</v>
      </c>
      <c r="D47" s="11">
        <v>1869.954054</v>
      </c>
      <c r="E47" s="11">
        <v>1680.9779815500001</v>
      </c>
      <c r="F47" s="11">
        <v>2806.8681730000003</v>
      </c>
      <c r="G47" s="11">
        <v>1767.9063283920041</v>
      </c>
      <c r="H47" s="11">
        <v>3333.313669354839</v>
      </c>
      <c r="I47" s="7"/>
      <c r="J47" s="12">
        <v>9773.4282010968436</v>
      </c>
      <c r="K47" s="12">
        <v>275.32880919999997</v>
      </c>
      <c r="L47" s="12">
        <v>1410.2631959999999</v>
      </c>
      <c r="M47" s="25">
        <f t="shared" si="0"/>
        <v>39099.291666666664</v>
      </c>
      <c r="O47" s="46">
        <f t="shared" si="1"/>
        <v>8125.7065369420052</v>
      </c>
    </row>
    <row r="48" spans="2:83" x14ac:dyDescent="0.2">
      <c r="B48" s="9">
        <v>41654</v>
      </c>
      <c r="C48" s="10">
        <v>39099.333333333336</v>
      </c>
      <c r="D48" s="11">
        <v>1889.3601350000001</v>
      </c>
      <c r="E48" s="11">
        <v>2141.9457012499997</v>
      </c>
      <c r="F48" s="11">
        <v>3031.4731360000001</v>
      </c>
      <c r="G48" s="11">
        <v>1848.5653730120002</v>
      </c>
      <c r="H48" s="11">
        <v>2841.6056693548389</v>
      </c>
      <c r="I48" s="7"/>
      <c r="J48" s="12">
        <v>10193.06685341684</v>
      </c>
      <c r="K48" s="12">
        <v>279.3211852</v>
      </c>
      <c r="L48" s="12">
        <v>1280.5619760000002</v>
      </c>
      <c r="M48" s="25">
        <f t="shared" si="0"/>
        <v>39099.333333333336</v>
      </c>
      <c r="O48" s="46">
        <f t="shared" si="1"/>
        <v>8911.3443452620013</v>
      </c>
    </row>
    <row r="49" spans="2:15" x14ac:dyDescent="0.2">
      <c r="B49" s="9">
        <v>41654</v>
      </c>
      <c r="C49" s="10">
        <v>39099.375</v>
      </c>
      <c r="D49" s="11">
        <v>1905.6694249999998</v>
      </c>
      <c r="E49" s="11">
        <v>1841.97961175</v>
      </c>
      <c r="F49" s="11">
        <v>3150.1141180000004</v>
      </c>
      <c r="G49" s="11">
        <v>1902.4296388319958</v>
      </c>
      <c r="H49" s="11">
        <v>3013.7136693548391</v>
      </c>
      <c r="I49" s="7"/>
      <c r="J49" s="12">
        <v>10231.149369736837</v>
      </c>
      <c r="K49" s="12">
        <v>337.42352519999997</v>
      </c>
      <c r="L49" s="12">
        <v>1245.333568</v>
      </c>
      <c r="M49" s="25">
        <f t="shared" si="0"/>
        <v>39099.375</v>
      </c>
      <c r="O49" s="46">
        <f t="shared" si="1"/>
        <v>8800.1927935819967</v>
      </c>
    </row>
    <row r="50" spans="2:15" x14ac:dyDescent="0.2">
      <c r="B50" s="9">
        <v>41654</v>
      </c>
      <c r="C50" s="10">
        <v>39099.416666666664</v>
      </c>
      <c r="D50" s="11">
        <v>1910.6582249999999</v>
      </c>
      <c r="E50" s="11">
        <v>1785.228175</v>
      </c>
      <c r="F50" s="11">
        <v>3178.8165250000002</v>
      </c>
      <c r="G50" s="11">
        <v>1812.2377985419998</v>
      </c>
      <c r="H50" s="11">
        <v>3211.7136693548391</v>
      </c>
      <c r="I50" s="7"/>
      <c r="J50" s="12">
        <v>10282.285110096844</v>
      </c>
      <c r="K50" s="12">
        <v>371.40104679999996</v>
      </c>
      <c r="L50" s="12">
        <v>1244.9682360000002</v>
      </c>
      <c r="M50" s="25">
        <f t="shared" si="0"/>
        <v>39099.416666666664</v>
      </c>
      <c r="O50" s="46">
        <f t="shared" si="1"/>
        <v>8686.9407235420003</v>
      </c>
    </row>
    <row r="51" spans="2:15" x14ac:dyDescent="0.2">
      <c r="B51" s="9">
        <v>41654</v>
      </c>
      <c r="C51" s="10">
        <v>39099.458333333336</v>
      </c>
      <c r="D51" s="11">
        <v>1863.2313150000002</v>
      </c>
      <c r="E51" s="11">
        <v>1533.4251442</v>
      </c>
      <c r="F51" s="11">
        <v>3150.8479579999998</v>
      </c>
      <c r="G51" s="11">
        <v>1855.8738091820001</v>
      </c>
      <c r="H51" s="11">
        <v>3515.1056893548389</v>
      </c>
      <c r="I51" s="7"/>
      <c r="J51" s="12">
        <v>10264.042428536835</v>
      </c>
      <c r="K51" s="12">
        <v>426.9052312</v>
      </c>
      <c r="L51" s="12">
        <v>1227.5362560000001</v>
      </c>
      <c r="M51" s="25">
        <f t="shared" si="0"/>
        <v>39099.458333333336</v>
      </c>
      <c r="O51" s="46">
        <f t="shared" si="1"/>
        <v>8403.3782263819994</v>
      </c>
    </row>
    <row r="52" spans="2:15" x14ac:dyDescent="0.2">
      <c r="B52" s="9">
        <v>41654</v>
      </c>
      <c r="C52" s="10">
        <v>39099.5</v>
      </c>
      <c r="D52" s="11">
        <v>1846.9911389999997</v>
      </c>
      <c r="E52" s="11">
        <v>1383.1705630000001</v>
      </c>
      <c r="F52" s="11">
        <v>3113.1684520000003</v>
      </c>
      <c r="G52" s="11">
        <v>1898.6478927019962</v>
      </c>
      <c r="H52" s="11">
        <v>3649.4695493548388</v>
      </c>
      <c r="I52" s="7"/>
      <c r="J52" s="12">
        <v>10158.393846056839</v>
      </c>
      <c r="K52" s="12">
        <v>530.61589400000003</v>
      </c>
      <c r="L52" s="12">
        <v>1202.4378560000002</v>
      </c>
      <c r="M52" s="25">
        <f t="shared" si="0"/>
        <v>39099.5</v>
      </c>
      <c r="O52" s="46">
        <f t="shared" si="1"/>
        <v>8241.9780467019955</v>
      </c>
    </row>
    <row r="53" spans="2:15" x14ac:dyDescent="0.2">
      <c r="B53" s="9">
        <v>41654</v>
      </c>
      <c r="C53" s="10">
        <v>39099.541666666664</v>
      </c>
      <c r="D53" s="11">
        <v>1878.6121440000002</v>
      </c>
      <c r="E53" s="11">
        <v>1292.4016270000002</v>
      </c>
      <c r="F53" s="11">
        <v>3167.0728250000002</v>
      </c>
      <c r="G53" s="11">
        <v>1707.2203174219953</v>
      </c>
      <c r="H53" s="11">
        <v>3420.5610693548388</v>
      </c>
      <c r="I53" s="7"/>
      <c r="J53" s="12">
        <v>10001.828040776834</v>
      </c>
      <c r="K53" s="12">
        <v>177.210486</v>
      </c>
      <c r="L53" s="12">
        <v>1286.8294560000002</v>
      </c>
      <c r="M53" s="25">
        <f t="shared" si="0"/>
        <v>39099.541666666664</v>
      </c>
      <c r="O53" s="46">
        <f t="shared" si="1"/>
        <v>8045.3069134219968</v>
      </c>
    </row>
    <row r="54" spans="2:15" x14ac:dyDescent="0.2">
      <c r="B54" s="9">
        <v>41654</v>
      </c>
      <c r="C54" s="10">
        <v>39099.583333333336</v>
      </c>
      <c r="D54" s="11">
        <v>1878.3809890000002</v>
      </c>
      <c r="E54" s="11">
        <v>1659.5259080000001</v>
      </c>
      <c r="F54" s="11">
        <v>3132.0214780000001</v>
      </c>
      <c r="G54" s="11">
        <v>1741.0798102620047</v>
      </c>
      <c r="H54" s="11">
        <v>3330.3714293548387</v>
      </c>
      <c r="I54" s="7"/>
      <c r="J54" s="12">
        <v>9938.8422006168439</v>
      </c>
      <c r="K54" s="12">
        <v>320.69885799999997</v>
      </c>
      <c r="L54" s="12">
        <v>1481.8385560000002</v>
      </c>
      <c r="M54" s="25">
        <f t="shared" si="0"/>
        <v>39099.583333333336</v>
      </c>
      <c r="O54" s="46">
        <f t="shared" si="1"/>
        <v>8411.008185262006</v>
      </c>
    </row>
    <row r="55" spans="2:15" x14ac:dyDescent="0.2">
      <c r="B55" s="9">
        <v>41654</v>
      </c>
      <c r="C55" s="10">
        <v>39099.625</v>
      </c>
      <c r="D55" s="11">
        <v>1871.8884</v>
      </c>
      <c r="E55" s="11">
        <v>1751.9554389999998</v>
      </c>
      <c r="F55" s="11">
        <v>3136.5910730000001</v>
      </c>
      <c r="G55" s="11">
        <v>1605.5132031419998</v>
      </c>
      <c r="H55" s="11">
        <v>3197.449669354839</v>
      </c>
      <c r="I55" s="7"/>
      <c r="J55" s="12">
        <v>9902.1325856968397</v>
      </c>
      <c r="K55" s="12">
        <v>395.90412279999993</v>
      </c>
      <c r="L55" s="12">
        <v>1265.3610759999999</v>
      </c>
      <c r="M55" s="25">
        <f t="shared" si="0"/>
        <v>39099.625</v>
      </c>
      <c r="O55" s="46">
        <f t="shared" si="1"/>
        <v>8365.9481151420005</v>
      </c>
    </row>
    <row r="56" spans="2:15" x14ac:dyDescent="0.2">
      <c r="B56" s="9">
        <v>41654</v>
      </c>
      <c r="C56" s="10">
        <v>39099.666666666664</v>
      </c>
      <c r="D56" s="11">
        <v>1898.01575</v>
      </c>
      <c r="E56" s="11">
        <v>1466.0213725000001</v>
      </c>
      <c r="F56" s="11">
        <v>3137.0469189999999</v>
      </c>
      <c r="G56" s="11">
        <v>1589.9602662419957</v>
      </c>
      <c r="H56" s="11">
        <v>3599.5936693548392</v>
      </c>
      <c r="I56" s="7"/>
      <c r="J56" s="12">
        <v>9886.6302734968358</v>
      </c>
      <c r="K56" s="12">
        <v>761.9186876</v>
      </c>
      <c r="L56" s="12">
        <v>1042.0890160000001</v>
      </c>
      <c r="M56" s="25">
        <f t="shared" si="0"/>
        <v>39099.666666666664</v>
      </c>
      <c r="O56" s="46">
        <f t="shared" si="1"/>
        <v>8091.0443077419959</v>
      </c>
    </row>
    <row r="57" spans="2:15" x14ac:dyDescent="0.2">
      <c r="B57" s="9">
        <v>41654</v>
      </c>
      <c r="C57" s="10">
        <v>39099.708333333336</v>
      </c>
      <c r="D57" s="11">
        <v>1965.0594450000001</v>
      </c>
      <c r="E57" s="11">
        <v>2010.3268240499999</v>
      </c>
      <c r="F57" s="11">
        <v>3140.2216190000004</v>
      </c>
      <c r="G57" s="11">
        <v>1456.7182812920005</v>
      </c>
      <c r="H57" s="11">
        <v>3490.545669354839</v>
      </c>
      <c r="I57" s="7"/>
      <c r="J57" s="12">
        <v>10437.519856696839</v>
      </c>
      <c r="K57" s="12">
        <v>496.161766</v>
      </c>
      <c r="L57" s="12">
        <v>1129.1902160000002</v>
      </c>
      <c r="M57" s="25">
        <f t="shared" si="0"/>
        <v>39099.708333333336</v>
      </c>
      <c r="O57" s="46">
        <f t="shared" si="1"/>
        <v>8572.3261693420009</v>
      </c>
    </row>
    <row r="58" spans="2:15" x14ac:dyDescent="0.2">
      <c r="B58" s="9">
        <v>41654</v>
      </c>
      <c r="C58" s="10">
        <v>39099.75</v>
      </c>
      <c r="D58" s="11">
        <v>1935.1580300000001</v>
      </c>
      <c r="E58" s="11">
        <v>2441.8398075</v>
      </c>
      <c r="F58" s="11">
        <v>3206.4216190000002</v>
      </c>
      <c r="G58" s="11">
        <v>1581.4541856820047</v>
      </c>
      <c r="H58" s="11">
        <v>3248.8456693548387</v>
      </c>
      <c r="I58" s="7"/>
      <c r="J58" s="12">
        <v>10667.670775136845</v>
      </c>
      <c r="K58" s="12">
        <v>232.32094039999998</v>
      </c>
      <c r="L58" s="12">
        <v>1513.7275960000002</v>
      </c>
      <c r="M58" s="25">
        <f t="shared" si="0"/>
        <v>39099.75</v>
      </c>
      <c r="O58" s="46">
        <f t="shared" si="1"/>
        <v>9164.8736421820049</v>
      </c>
    </row>
    <row r="59" spans="2:15" x14ac:dyDescent="0.2">
      <c r="B59" s="9">
        <v>41654</v>
      </c>
      <c r="C59" s="10">
        <v>39099.791666666664</v>
      </c>
      <c r="D59" s="11">
        <v>2011.1510049999999</v>
      </c>
      <c r="E59" s="11">
        <v>2310.3848900000003</v>
      </c>
      <c r="F59" s="11">
        <v>3208.6886420000001</v>
      </c>
      <c r="G59" s="11">
        <v>1522.4324908809913</v>
      </c>
      <c r="H59" s="11">
        <v>3167.2056693548388</v>
      </c>
      <c r="I59" s="7"/>
      <c r="J59" s="12">
        <v>10269.611282435832</v>
      </c>
      <c r="K59" s="12">
        <v>183.46235479999999</v>
      </c>
      <c r="L59" s="12">
        <v>1766.7890600000001</v>
      </c>
      <c r="M59" s="25">
        <f t="shared" si="0"/>
        <v>39099.791666666664</v>
      </c>
      <c r="O59" s="46">
        <f t="shared" si="1"/>
        <v>9052.6570278809922</v>
      </c>
    </row>
    <row r="60" spans="2:15" x14ac:dyDescent="0.2">
      <c r="B60" s="9">
        <v>41654</v>
      </c>
      <c r="C60" s="10">
        <v>39099.833333333336</v>
      </c>
      <c r="D60" s="11">
        <v>1985.9293750000002</v>
      </c>
      <c r="E60" s="11">
        <v>1502.8101419999998</v>
      </c>
      <c r="F60" s="11">
        <v>3243.7906579999999</v>
      </c>
      <c r="G60" s="11">
        <v>1386.9372194009957</v>
      </c>
      <c r="H60" s="11">
        <v>3324.0136693548388</v>
      </c>
      <c r="I60" s="7"/>
      <c r="J60" s="12">
        <v>9753.4221105558318</v>
      </c>
      <c r="K60" s="12">
        <v>231.96979719999996</v>
      </c>
      <c r="L60" s="12">
        <v>1458.0891560000002</v>
      </c>
      <c r="M60" s="25">
        <f t="shared" si="0"/>
        <v>39099.833333333336</v>
      </c>
      <c r="O60" s="46">
        <f t="shared" si="1"/>
        <v>8119.4673944009955</v>
      </c>
    </row>
    <row r="61" spans="2:15" x14ac:dyDescent="0.2">
      <c r="B61" s="9">
        <v>41654</v>
      </c>
      <c r="C61" s="10">
        <v>39099.875</v>
      </c>
      <c r="D61" s="11">
        <v>1907.592895</v>
      </c>
      <c r="E61" s="11">
        <v>716.85773380000001</v>
      </c>
      <c r="F61" s="11">
        <v>2935.7973870000001</v>
      </c>
      <c r="G61" s="11">
        <v>1090.4574509209997</v>
      </c>
      <c r="H61" s="11">
        <v>3831.4176693548388</v>
      </c>
      <c r="I61" s="7"/>
      <c r="J61" s="12">
        <v>9124.7037040758387</v>
      </c>
      <c r="K61" s="12">
        <v>35.511415999999997</v>
      </c>
      <c r="L61" s="12">
        <v>1321.9080160000001</v>
      </c>
      <c r="M61" s="25">
        <f t="shared" si="0"/>
        <v>39099.875</v>
      </c>
      <c r="O61" s="46">
        <f t="shared" si="1"/>
        <v>6650.7054667209995</v>
      </c>
    </row>
    <row r="62" spans="2:15" x14ac:dyDescent="0.2">
      <c r="B62" s="9">
        <v>41654</v>
      </c>
      <c r="C62" s="10">
        <v>39099.916666666664</v>
      </c>
      <c r="D62" s="11">
        <v>1869.2704650000001</v>
      </c>
      <c r="E62" s="11">
        <v>540.78705174999993</v>
      </c>
      <c r="F62" s="11">
        <v>2470.8278780000001</v>
      </c>
      <c r="G62" s="11">
        <v>1034.0262906509997</v>
      </c>
      <c r="H62" s="11">
        <v>4521.7776693548385</v>
      </c>
      <c r="I62" s="7"/>
      <c r="J62" s="12">
        <v>8893.7298279558381</v>
      </c>
      <c r="K62" s="12">
        <v>297.63601079999989</v>
      </c>
      <c r="L62" s="12">
        <v>1245.3235160000004</v>
      </c>
      <c r="M62" s="25">
        <f t="shared" si="0"/>
        <v>39099.916666666664</v>
      </c>
      <c r="O62" s="46">
        <f t="shared" si="1"/>
        <v>5914.9116854009999</v>
      </c>
    </row>
    <row r="63" spans="2:15" x14ac:dyDescent="0.2">
      <c r="B63" s="9">
        <v>41654</v>
      </c>
      <c r="C63" s="10">
        <v>39099.958333333336</v>
      </c>
      <c r="D63" s="11">
        <v>1859.6334750000001</v>
      </c>
      <c r="E63" s="11">
        <v>380.47174279999996</v>
      </c>
      <c r="F63" s="11">
        <v>2288.3932730000001</v>
      </c>
      <c r="G63" s="11">
        <v>1039.3699327209999</v>
      </c>
      <c r="H63" s="11">
        <v>4788.8696693548354</v>
      </c>
      <c r="I63" s="7"/>
      <c r="J63" s="12">
        <v>8342.4275588758392</v>
      </c>
      <c r="K63" s="12">
        <v>665.51501800000005</v>
      </c>
      <c r="L63" s="12">
        <v>1348.7955159999999</v>
      </c>
      <c r="M63" s="25">
        <f>+C63</f>
        <v>39099.958333333336</v>
      </c>
      <c r="O63" s="46">
        <f t="shared" si="1"/>
        <v>5567.8684235210003</v>
      </c>
    </row>
  </sheetData>
  <phoneticPr fontId="20" type="noConversion"/>
  <conditionalFormatting sqref="I39">
    <cfRule type="cellIs" dxfId="33" priority="1" stopIfTrue="1" operator="notBetween">
      <formula>-1</formula>
      <formula>1</formula>
    </cfRule>
  </conditionalFormatting>
  <conditionalFormatting sqref="I40:I63">
    <cfRule type="cellIs" dxfId="32" priority="2" stopIfTrue="1" operator="notBetween">
      <formula>-0.01</formula>
      <formula>0.01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Gesamten Elektrizitätsversorgung an den 3. Mittwochen im Jahr "&amp;YEAR(B5)</f>
        <v>Bilanz der Gesamten Elektrizitätsversorgung an den 3. Mittwochen im Jahr 2014</v>
      </c>
      <c r="I2"/>
    </row>
    <row r="3" spans="2:17" s="2" customFormat="1" ht="15" customHeight="1" x14ac:dyDescent="0.2">
      <c r="B3" s="3" t="s">
        <v>20</v>
      </c>
      <c r="I3"/>
    </row>
    <row r="5" spans="2:17" ht="18" x14ac:dyDescent="0.25">
      <c r="B5" s="15">
        <f>+B40</f>
        <v>41689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39099.75</v>
      </c>
      <c r="P10" s="45">
        <f>MAX(J$40:J$63)</f>
        <v>10509.211448151613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39099.125</v>
      </c>
      <c r="P14" s="45">
        <f>MIN(J$40:J$63)</f>
        <v>6805.3560352106142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3.5242919693700969E-11</v>
      </c>
      <c r="J39" s="8" t="s">
        <v>7</v>
      </c>
      <c r="K39" s="8" t="s">
        <v>8</v>
      </c>
      <c r="L39" s="8" t="s">
        <v>9</v>
      </c>
    </row>
    <row r="40" spans="2:83" x14ac:dyDescent="0.2">
      <c r="B40" s="9">
        <v>41689</v>
      </c>
      <c r="C40" s="10">
        <v>39099</v>
      </c>
      <c r="D40" s="11">
        <v>1802.428095</v>
      </c>
      <c r="E40" s="11">
        <v>516.51620304999994</v>
      </c>
      <c r="F40" s="11">
        <v>2105.8173120000001</v>
      </c>
      <c r="G40" s="11">
        <v>1382.3936079230002</v>
      </c>
      <c r="H40" s="11">
        <v>4527.7662127976155</v>
      </c>
      <c r="I40" s="7"/>
      <c r="J40" s="12">
        <v>7656.2812967706186</v>
      </c>
      <c r="K40" s="12">
        <v>573.53897000000006</v>
      </c>
      <c r="L40" s="12">
        <v>2105.1011640000002</v>
      </c>
      <c r="M40" s="25">
        <f>+C40</f>
        <v>39099</v>
      </c>
      <c r="N40" s="13"/>
      <c r="O40" s="46">
        <f>SUM(D40:G40)</f>
        <v>5807.1552179730006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41689</v>
      </c>
      <c r="C41" s="10">
        <v>39099.041666666664</v>
      </c>
      <c r="D41" s="11">
        <v>1810.3228549999999</v>
      </c>
      <c r="E41" s="11">
        <v>488.19258832000003</v>
      </c>
      <c r="F41" s="11">
        <v>2060.4567010000001</v>
      </c>
      <c r="G41" s="11">
        <v>1296.0054061329995</v>
      </c>
      <c r="H41" s="11">
        <v>4750.5142127976187</v>
      </c>
      <c r="I41" s="7"/>
      <c r="J41" s="12">
        <v>7211.7033148506143</v>
      </c>
      <c r="K41" s="12">
        <v>943.79894439999998</v>
      </c>
      <c r="L41" s="12">
        <v>2249.9895040000001</v>
      </c>
      <c r="M41" s="25">
        <f t="shared" ref="M41:M62" si="0">+C41</f>
        <v>39099.041666666664</v>
      </c>
      <c r="O41" s="46">
        <f t="shared" ref="O41:O63" si="1">SUM(D41:G41)</f>
        <v>5654.9775504529989</v>
      </c>
    </row>
    <row r="42" spans="2:83" x14ac:dyDescent="0.2">
      <c r="B42" s="9">
        <v>41689</v>
      </c>
      <c r="C42" s="10">
        <v>39099.083333333336</v>
      </c>
      <c r="D42" s="11">
        <v>1788.19868</v>
      </c>
      <c r="E42" s="11">
        <v>428.97878700000001</v>
      </c>
      <c r="F42" s="11">
        <v>2044.4367010000001</v>
      </c>
      <c r="G42" s="11">
        <v>1256.2081915730002</v>
      </c>
      <c r="H42" s="11">
        <v>4751.850212797619</v>
      </c>
      <c r="I42" s="7"/>
      <c r="J42" s="12">
        <v>7061.9222671706193</v>
      </c>
      <c r="K42" s="12">
        <v>1090.6207812</v>
      </c>
      <c r="L42" s="12">
        <v>2117.1295240000004</v>
      </c>
      <c r="M42" s="25">
        <f t="shared" si="0"/>
        <v>39099.083333333336</v>
      </c>
      <c r="O42" s="46">
        <f t="shared" si="1"/>
        <v>5517.8223595730005</v>
      </c>
    </row>
    <row r="43" spans="2:83" x14ac:dyDescent="0.2">
      <c r="B43" s="9">
        <v>41689</v>
      </c>
      <c r="C43" s="10">
        <v>39099.125</v>
      </c>
      <c r="D43" s="11">
        <v>1766.1162300000001</v>
      </c>
      <c r="E43" s="11">
        <v>404.9724091999999</v>
      </c>
      <c r="F43" s="11">
        <v>2028.3101059999999</v>
      </c>
      <c r="G43" s="11">
        <v>1221.3928980129961</v>
      </c>
      <c r="H43" s="11">
        <v>4344.4702127976152</v>
      </c>
      <c r="I43" s="7"/>
      <c r="J43" s="12">
        <v>6805.3560352106142</v>
      </c>
      <c r="K43" s="12">
        <v>889.92591679999998</v>
      </c>
      <c r="L43" s="12">
        <v>2069.9799040000003</v>
      </c>
      <c r="M43" s="25">
        <f t="shared" si="0"/>
        <v>39099.125</v>
      </c>
      <c r="O43" s="46">
        <f t="shared" si="1"/>
        <v>5420.791643212996</v>
      </c>
    </row>
    <row r="44" spans="2:83" x14ac:dyDescent="0.2">
      <c r="B44" s="9">
        <v>41689</v>
      </c>
      <c r="C44" s="10">
        <v>39099.166666666664</v>
      </c>
      <c r="D44" s="11">
        <v>1775.9333000000001</v>
      </c>
      <c r="E44" s="11">
        <v>287.12002511999992</v>
      </c>
      <c r="F44" s="11">
        <v>2048.7342020000001</v>
      </c>
      <c r="G44" s="11">
        <v>1222.2889181730002</v>
      </c>
      <c r="H44" s="11">
        <v>4457.770212797619</v>
      </c>
      <c r="I44" s="7"/>
      <c r="J44" s="12">
        <v>6881.8204516906189</v>
      </c>
      <c r="K44" s="12">
        <v>1058.4333424000001</v>
      </c>
      <c r="L44" s="12">
        <v>1851.592864</v>
      </c>
      <c r="M44" s="25">
        <f t="shared" si="0"/>
        <v>39099.166666666664</v>
      </c>
      <c r="O44" s="46">
        <f t="shared" si="1"/>
        <v>5334.0764452929998</v>
      </c>
    </row>
    <row r="45" spans="2:83" x14ac:dyDescent="0.2">
      <c r="B45" s="9">
        <v>41689</v>
      </c>
      <c r="C45" s="10">
        <v>39099.208333333336</v>
      </c>
      <c r="D45" s="11">
        <v>1739.9518650000002</v>
      </c>
      <c r="E45" s="11">
        <v>293.00050991999996</v>
      </c>
      <c r="F45" s="11">
        <v>2087.9680230000004</v>
      </c>
      <c r="G45" s="11">
        <v>991.03493313299577</v>
      </c>
      <c r="H45" s="11">
        <v>5001.5622127976185</v>
      </c>
      <c r="I45" s="7"/>
      <c r="J45" s="12">
        <v>7383.4004594506196</v>
      </c>
      <c r="K45" s="12">
        <v>1147.4839004</v>
      </c>
      <c r="L45" s="12">
        <v>1582.6331840000003</v>
      </c>
      <c r="M45" s="25">
        <f t="shared" si="0"/>
        <v>39099.208333333336</v>
      </c>
      <c r="O45" s="46">
        <f t="shared" si="1"/>
        <v>5111.9553310529973</v>
      </c>
    </row>
    <row r="46" spans="2:83" x14ac:dyDescent="0.2">
      <c r="B46" s="9">
        <v>41689</v>
      </c>
      <c r="C46" s="10">
        <v>39099.25</v>
      </c>
      <c r="D46" s="11">
        <v>1780.1451399999999</v>
      </c>
      <c r="E46" s="11">
        <v>372.16114487999988</v>
      </c>
      <c r="F46" s="11">
        <v>2331.65499</v>
      </c>
      <c r="G46" s="11">
        <v>1135.2829375330004</v>
      </c>
      <c r="H46" s="11">
        <v>5064.8942127976188</v>
      </c>
      <c r="I46" s="7"/>
      <c r="J46" s="12">
        <v>8264.1927944106192</v>
      </c>
      <c r="K46" s="12">
        <v>826.88310680000006</v>
      </c>
      <c r="L46" s="12">
        <v>1593.0625239999999</v>
      </c>
      <c r="M46" s="25">
        <f t="shared" si="0"/>
        <v>39099.25</v>
      </c>
      <c r="O46" s="46">
        <f t="shared" si="1"/>
        <v>5619.2442124129993</v>
      </c>
    </row>
    <row r="47" spans="2:83" x14ac:dyDescent="0.2">
      <c r="B47" s="9">
        <v>41689</v>
      </c>
      <c r="C47" s="10">
        <v>39099.291666666664</v>
      </c>
      <c r="D47" s="11">
        <v>1949.59422</v>
      </c>
      <c r="E47" s="11">
        <v>1953.0156996000001</v>
      </c>
      <c r="F47" s="11">
        <v>2595.6465360000002</v>
      </c>
      <c r="G47" s="11">
        <v>1194.0454618739921</v>
      </c>
      <c r="H47" s="11">
        <v>4063.5102127976193</v>
      </c>
      <c r="I47" s="7"/>
      <c r="J47" s="12">
        <v>9510.2163226716148</v>
      </c>
      <c r="K47" s="12">
        <v>311.29766359999996</v>
      </c>
      <c r="L47" s="12">
        <v>1934.2981440000001</v>
      </c>
      <c r="M47" s="25">
        <f t="shared" si="0"/>
        <v>39099.291666666664</v>
      </c>
      <c r="O47" s="46">
        <f t="shared" si="1"/>
        <v>7692.301917473992</v>
      </c>
    </row>
    <row r="48" spans="2:83" x14ac:dyDescent="0.2">
      <c r="B48" s="9">
        <v>41689</v>
      </c>
      <c r="C48" s="10">
        <v>39099.333333333336</v>
      </c>
      <c r="D48" s="11">
        <v>1981.8060150000001</v>
      </c>
      <c r="E48" s="11">
        <v>2229.2334659500002</v>
      </c>
      <c r="F48" s="11">
        <v>2857.5737010000003</v>
      </c>
      <c r="G48" s="11">
        <v>1405.8352457239998</v>
      </c>
      <c r="H48" s="11">
        <v>3961.8342127976193</v>
      </c>
      <c r="I48" s="7"/>
      <c r="J48" s="12">
        <v>10010.309769271616</v>
      </c>
      <c r="K48" s="12">
        <v>319.85632720000001</v>
      </c>
      <c r="L48" s="12">
        <v>2106.1165440000004</v>
      </c>
      <c r="M48" s="25">
        <f t="shared" si="0"/>
        <v>39099.333333333336</v>
      </c>
      <c r="O48" s="46">
        <f t="shared" si="1"/>
        <v>8474.4484276740004</v>
      </c>
    </row>
    <row r="49" spans="2:15" x14ac:dyDescent="0.2">
      <c r="B49" s="9">
        <v>41689</v>
      </c>
      <c r="C49" s="10">
        <v>39099.375</v>
      </c>
      <c r="D49" s="11">
        <v>2015.65699</v>
      </c>
      <c r="E49" s="11">
        <v>2229.69510825</v>
      </c>
      <c r="F49" s="11">
        <v>2840.6932729999999</v>
      </c>
      <c r="G49" s="11">
        <v>1279.3846507439962</v>
      </c>
      <c r="H49" s="11">
        <v>3968.0742127976196</v>
      </c>
      <c r="I49" s="7"/>
      <c r="J49" s="12">
        <v>10205.670197591613</v>
      </c>
      <c r="K49" s="12">
        <v>37.886653199999998</v>
      </c>
      <c r="L49" s="12">
        <v>2089.9473840000001</v>
      </c>
      <c r="M49" s="25">
        <f t="shared" si="0"/>
        <v>39099.375</v>
      </c>
      <c r="O49" s="46">
        <f t="shared" si="1"/>
        <v>8365.430021993996</v>
      </c>
    </row>
    <row r="50" spans="2:15" x14ac:dyDescent="0.2">
      <c r="B50" s="9">
        <v>41689</v>
      </c>
      <c r="C50" s="10">
        <v>39099.416666666664</v>
      </c>
      <c r="D50" s="11">
        <v>1992.6471900000001</v>
      </c>
      <c r="E50" s="11">
        <v>2242.2382550000002</v>
      </c>
      <c r="F50" s="11">
        <v>2879.1905900000002</v>
      </c>
      <c r="G50" s="11">
        <v>1301.1751304739919</v>
      </c>
      <c r="H50" s="11">
        <v>3735.3542127976193</v>
      </c>
      <c r="I50" s="7"/>
      <c r="J50" s="12">
        <v>10345.953389071612</v>
      </c>
      <c r="K50" s="12">
        <v>0.69458519999999924</v>
      </c>
      <c r="L50" s="12">
        <v>1803.957404</v>
      </c>
      <c r="M50" s="25">
        <f t="shared" si="0"/>
        <v>39099.416666666664</v>
      </c>
      <c r="O50" s="46">
        <f t="shared" si="1"/>
        <v>8415.2511654739919</v>
      </c>
    </row>
    <row r="51" spans="2:15" x14ac:dyDescent="0.2">
      <c r="B51" s="9">
        <v>41689</v>
      </c>
      <c r="C51" s="10">
        <v>39099.458333333336</v>
      </c>
      <c r="D51" s="11">
        <v>2012.3875799999998</v>
      </c>
      <c r="E51" s="11">
        <v>2290.88371895</v>
      </c>
      <c r="F51" s="11">
        <v>2921.8673840000001</v>
      </c>
      <c r="G51" s="11">
        <v>1234.8889260839996</v>
      </c>
      <c r="H51" s="11">
        <v>3869.0742127976191</v>
      </c>
      <c r="I51" s="7"/>
      <c r="J51" s="12">
        <v>10504.41414743162</v>
      </c>
      <c r="K51" s="12">
        <v>1.1240304000000001</v>
      </c>
      <c r="L51" s="12">
        <v>1823.5636440000001</v>
      </c>
      <c r="M51" s="25">
        <f t="shared" si="0"/>
        <v>39099.458333333336</v>
      </c>
      <c r="O51" s="46">
        <f t="shared" si="1"/>
        <v>8460.0276090339994</v>
      </c>
    </row>
    <row r="52" spans="2:15" x14ac:dyDescent="0.2">
      <c r="B52" s="9">
        <v>41689</v>
      </c>
      <c r="C52" s="10">
        <v>39099.5</v>
      </c>
      <c r="D52" s="11">
        <v>1988.85185</v>
      </c>
      <c r="E52" s="11">
        <v>1988.5882271999999</v>
      </c>
      <c r="F52" s="11">
        <v>2797.3281540000003</v>
      </c>
      <c r="G52" s="11">
        <v>1246.7366423539963</v>
      </c>
      <c r="H52" s="11">
        <v>4025.4942127976192</v>
      </c>
      <c r="I52" s="7"/>
      <c r="J52" s="12">
        <v>10321.39212435162</v>
      </c>
      <c r="K52" s="12">
        <v>1.0599579999999993</v>
      </c>
      <c r="L52" s="12">
        <v>1724.547004</v>
      </c>
      <c r="M52" s="25">
        <f t="shared" si="0"/>
        <v>39099.5</v>
      </c>
      <c r="O52" s="46">
        <f t="shared" si="1"/>
        <v>8021.5048735539958</v>
      </c>
    </row>
    <row r="53" spans="2:15" x14ac:dyDescent="0.2">
      <c r="B53" s="9">
        <v>41689</v>
      </c>
      <c r="C53" s="10">
        <v>39099.541666666664</v>
      </c>
      <c r="D53" s="11">
        <v>1985.5905850000001</v>
      </c>
      <c r="E53" s="11">
        <v>1863.8220740000002</v>
      </c>
      <c r="F53" s="11">
        <v>2634.8249780000001</v>
      </c>
      <c r="G53" s="11">
        <v>1292.5415469939969</v>
      </c>
      <c r="H53" s="11">
        <v>4438.4662127976153</v>
      </c>
      <c r="I53" s="7"/>
      <c r="J53" s="12">
        <v>10298.347812391616</v>
      </c>
      <c r="K53" s="12">
        <v>186.80278039999996</v>
      </c>
      <c r="L53" s="12">
        <v>1730.0948040000001</v>
      </c>
      <c r="M53" s="25">
        <f t="shared" si="0"/>
        <v>39099.541666666664</v>
      </c>
      <c r="O53" s="46">
        <f t="shared" si="1"/>
        <v>7776.7791839939973</v>
      </c>
    </row>
    <row r="54" spans="2:15" x14ac:dyDescent="0.2">
      <c r="B54" s="9">
        <v>41689</v>
      </c>
      <c r="C54" s="10">
        <v>39099.583333333336</v>
      </c>
      <c r="D54" s="11">
        <v>2003.3332049999999</v>
      </c>
      <c r="E54" s="11">
        <v>1800.8800780000001</v>
      </c>
      <c r="F54" s="11">
        <v>2406.9112420000001</v>
      </c>
      <c r="G54" s="11">
        <v>1192.3558935539959</v>
      </c>
      <c r="H54" s="11">
        <v>4602.2462127976187</v>
      </c>
      <c r="I54" s="7"/>
      <c r="J54" s="12">
        <v>10242.664027751616</v>
      </c>
      <c r="K54" s="12">
        <v>0.80735959999999962</v>
      </c>
      <c r="L54" s="12">
        <v>1762.2552439999999</v>
      </c>
      <c r="M54" s="25">
        <f t="shared" si="0"/>
        <v>39099.583333333336</v>
      </c>
      <c r="O54" s="46">
        <f t="shared" si="1"/>
        <v>7403.4804185539961</v>
      </c>
    </row>
    <row r="55" spans="2:15" x14ac:dyDescent="0.2">
      <c r="B55" s="9">
        <v>41689</v>
      </c>
      <c r="C55" s="10">
        <v>39099.625</v>
      </c>
      <c r="D55" s="11">
        <v>1994.5135250000001</v>
      </c>
      <c r="E55" s="11">
        <v>1500.7136376999999</v>
      </c>
      <c r="F55" s="11">
        <v>2390.07123</v>
      </c>
      <c r="G55" s="11">
        <v>1198.4817217739999</v>
      </c>
      <c r="H55" s="11">
        <v>4725.9462127976185</v>
      </c>
      <c r="I55" s="7"/>
      <c r="J55" s="12">
        <v>10186.342977271619</v>
      </c>
      <c r="K55" s="12">
        <v>4.1744059999999994</v>
      </c>
      <c r="L55" s="12">
        <v>1619.2089440000002</v>
      </c>
      <c r="M55" s="25">
        <f t="shared" si="0"/>
        <v>39099.625</v>
      </c>
      <c r="O55" s="46">
        <f t="shared" si="1"/>
        <v>7083.7801144740006</v>
      </c>
    </row>
    <row r="56" spans="2:15" x14ac:dyDescent="0.2">
      <c r="B56" s="9">
        <v>41689</v>
      </c>
      <c r="C56" s="10">
        <v>39099.666666666664</v>
      </c>
      <c r="D56" s="11">
        <v>1989.3903090000001</v>
      </c>
      <c r="E56" s="11">
        <v>1488.5667787</v>
      </c>
      <c r="F56" s="11">
        <v>2463.7770300000002</v>
      </c>
      <c r="G56" s="11">
        <v>1173.4707986939925</v>
      </c>
      <c r="H56" s="11">
        <v>4621.3662127976158</v>
      </c>
      <c r="I56" s="7"/>
      <c r="J56" s="12">
        <v>10118.454626791616</v>
      </c>
      <c r="K56" s="12">
        <v>0.20267840000000001</v>
      </c>
      <c r="L56" s="12">
        <v>1617.9138240000002</v>
      </c>
      <c r="M56" s="25">
        <f t="shared" si="0"/>
        <v>39099.666666666664</v>
      </c>
      <c r="O56" s="46">
        <f t="shared" si="1"/>
        <v>7115.2049163939919</v>
      </c>
    </row>
    <row r="57" spans="2:15" x14ac:dyDescent="0.2">
      <c r="B57" s="9">
        <v>41689</v>
      </c>
      <c r="C57" s="10">
        <v>39099.708333333336</v>
      </c>
      <c r="D57" s="11">
        <v>2010.120709</v>
      </c>
      <c r="E57" s="11">
        <v>1966.6182457499999</v>
      </c>
      <c r="F57" s="11">
        <v>2676.4981420000004</v>
      </c>
      <c r="G57" s="11">
        <v>1424.4811178439993</v>
      </c>
      <c r="H57" s="11">
        <v>4186.9142127976147</v>
      </c>
      <c r="I57" s="7"/>
      <c r="J57" s="12">
        <v>10148.33998299162</v>
      </c>
      <c r="K57" s="12">
        <v>475.8247604</v>
      </c>
      <c r="L57" s="12">
        <v>1640.467684</v>
      </c>
      <c r="M57" s="25">
        <f t="shared" si="0"/>
        <v>39099.708333333336</v>
      </c>
      <c r="O57" s="46">
        <f t="shared" si="1"/>
        <v>8077.7182145939996</v>
      </c>
    </row>
    <row r="58" spans="2:15" x14ac:dyDescent="0.2">
      <c r="B58" s="9">
        <v>41689</v>
      </c>
      <c r="C58" s="10">
        <v>39099.75</v>
      </c>
      <c r="D58" s="11">
        <v>2061.5558700000001</v>
      </c>
      <c r="E58" s="11">
        <v>2583.89072025</v>
      </c>
      <c r="F58" s="11">
        <v>3049.036842</v>
      </c>
      <c r="G58" s="11">
        <v>1425.8817327039928</v>
      </c>
      <c r="H58" s="11">
        <v>3501.1822127976193</v>
      </c>
      <c r="I58" s="7"/>
      <c r="J58" s="12">
        <v>10509.211448151613</v>
      </c>
      <c r="K58" s="12">
        <v>292.28492560000001</v>
      </c>
      <c r="L58" s="12">
        <v>1820.0510040000001</v>
      </c>
      <c r="M58" s="25">
        <f t="shared" si="0"/>
        <v>39099.75</v>
      </c>
      <c r="O58" s="46">
        <f t="shared" si="1"/>
        <v>9120.3651649539916</v>
      </c>
    </row>
    <row r="59" spans="2:15" x14ac:dyDescent="0.2">
      <c r="B59" s="9">
        <v>41689</v>
      </c>
      <c r="C59" s="10">
        <v>39099.791666666664</v>
      </c>
      <c r="D59" s="11">
        <v>2092.9938200000001</v>
      </c>
      <c r="E59" s="11">
        <v>2590.9552020000001</v>
      </c>
      <c r="F59" s="11">
        <v>3126.9181360000002</v>
      </c>
      <c r="G59" s="11">
        <v>1302.9144710930004</v>
      </c>
      <c r="H59" s="11">
        <v>3153.078212797619</v>
      </c>
      <c r="I59" s="7"/>
      <c r="J59" s="12">
        <v>10121.443227890621</v>
      </c>
      <c r="K59" s="12">
        <v>16.267889999999998</v>
      </c>
      <c r="L59" s="12">
        <v>2129.1487240000001</v>
      </c>
      <c r="M59" s="25">
        <f t="shared" si="0"/>
        <v>39099.791666666664</v>
      </c>
      <c r="O59" s="46">
        <f t="shared" si="1"/>
        <v>9113.7816290930023</v>
      </c>
    </row>
    <row r="60" spans="2:15" x14ac:dyDescent="0.2">
      <c r="B60" s="9">
        <v>41689</v>
      </c>
      <c r="C60" s="10">
        <v>39099.833333333336</v>
      </c>
      <c r="D60" s="11">
        <v>2092.973015</v>
      </c>
      <c r="E60" s="11">
        <v>2530.7253076200004</v>
      </c>
      <c r="F60" s="11">
        <v>3017.1464570000003</v>
      </c>
      <c r="G60" s="11">
        <v>1363.3219880329998</v>
      </c>
      <c r="H60" s="11">
        <v>2750.6342127976191</v>
      </c>
      <c r="I60" s="7"/>
      <c r="J60" s="12">
        <v>9518.5399260506165</v>
      </c>
      <c r="K60" s="12">
        <v>10.6922704</v>
      </c>
      <c r="L60" s="12">
        <v>2225.5687840000001</v>
      </c>
      <c r="M60" s="25">
        <f t="shared" si="0"/>
        <v>39099.833333333336</v>
      </c>
      <c r="O60" s="46">
        <f t="shared" si="1"/>
        <v>9004.1667676530014</v>
      </c>
    </row>
    <row r="61" spans="2:15" x14ac:dyDescent="0.2">
      <c r="B61" s="9">
        <v>41689</v>
      </c>
      <c r="C61" s="10">
        <v>39099.875</v>
      </c>
      <c r="D61" s="11">
        <v>2061.5960850000001</v>
      </c>
      <c r="E61" s="11">
        <v>1526.7842048</v>
      </c>
      <c r="F61" s="11">
        <v>2705.3331950000002</v>
      </c>
      <c r="G61" s="11">
        <v>1446.3242150129956</v>
      </c>
      <c r="H61" s="11">
        <v>3427.3182127976188</v>
      </c>
      <c r="I61" s="7"/>
      <c r="J61" s="12">
        <v>8888.6507126106153</v>
      </c>
      <c r="K61" s="12">
        <v>320.50925599999994</v>
      </c>
      <c r="L61" s="12">
        <v>1958.1959440000001</v>
      </c>
      <c r="M61" s="25">
        <f t="shared" si="0"/>
        <v>39099.875</v>
      </c>
      <c r="O61" s="46">
        <f t="shared" si="1"/>
        <v>7740.0376998129959</v>
      </c>
    </row>
    <row r="62" spans="2:15" x14ac:dyDescent="0.2">
      <c r="B62" s="9">
        <v>41689</v>
      </c>
      <c r="C62" s="10">
        <v>39099.916666666664</v>
      </c>
      <c r="D62" s="11">
        <v>1928.9692749999999</v>
      </c>
      <c r="E62" s="11">
        <v>966.17150300000003</v>
      </c>
      <c r="F62" s="11">
        <v>2385.6681470000003</v>
      </c>
      <c r="G62" s="11">
        <v>1551.5860648530006</v>
      </c>
      <c r="H62" s="11">
        <v>3835.0302127976192</v>
      </c>
      <c r="I62" s="7"/>
      <c r="J62" s="12">
        <v>8541.6574050506188</v>
      </c>
      <c r="K62" s="12">
        <v>100.20795359999995</v>
      </c>
      <c r="L62" s="12">
        <v>2025.5598440000001</v>
      </c>
      <c r="M62" s="25">
        <f t="shared" si="0"/>
        <v>39099.916666666664</v>
      </c>
      <c r="O62" s="46">
        <f t="shared" si="1"/>
        <v>6832.3949898530009</v>
      </c>
    </row>
    <row r="63" spans="2:15" x14ac:dyDescent="0.2">
      <c r="B63" s="9">
        <v>41689</v>
      </c>
      <c r="C63" s="10">
        <v>39099.958333333336</v>
      </c>
      <c r="D63" s="11">
        <v>1943.59238</v>
      </c>
      <c r="E63" s="11">
        <v>355.17227190000011</v>
      </c>
      <c r="F63" s="11">
        <v>2025.606084</v>
      </c>
      <c r="G63" s="11">
        <v>1707.025574753</v>
      </c>
      <c r="H63" s="11">
        <v>4644.7622127976156</v>
      </c>
      <c r="I63" s="7"/>
      <c r="J63" s="12">
        <v>8077.5879258506193</v>
      </c>
      <c r="K63" s="12">
        <v>696.93741360000001</v>
      </c>
      <c r="L63" s="12">
        <v>1901.633184</v>
      </c>
      <c r="M63" s="25">
        <f>+C63</f>
        <v>39099.958333333336</v>
      </c>
      <c r="O63" s="46">
        <f t="shared" si="1"/>
        <v>6031.396310653</v>
      </c>
    </row>
  </sheetData>
  <conditionalFormatting sqref="I39">
    <cfRule type="cellIs" dxfId="31" priority="1" stopIfTrue="1" operator="notBetween">
      <formula>-1</formula>
      <formula>1</formula>
    </cfRule>
  </conditionalFormatting>
  <conditionalFormatting sqref="I40:I63">
    <cfRule type="cellIs" dxfId="30" priority="2" stopIfTrue="1" operator="notBetween">
      <formula>-0.01</formula>
      <formula>0.01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Gesamten Elektrizitätsversorgung an den 3. Mittwochen im Jahr "&amp;YEAR(B5)</f>
        <v>Bilanz der Gesamten Elektrizitätsversorgung an den 3. Mittwochen im Jahr 2014</v>
      </c>
      <c r="I2"/>
    </row>
    <row r="3" spans="2:17" s="2" customFormat="1" ht="15" customHeight="1" x14ac:dyDescent="0.2">
      <c r="B3" s="3" t="s">
        <v>20</v>
      </c>
      <c r="I3"/>
    </row>
    <row r="5" spans="2:17" ht="18" x14ac:dyDescent="0.25">
      <c r="B5" s="15">
        <f>+B40</f>
        <v>41717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39099.791666666664</v>
      </c>
      <c r="P10" s="45">
        <f>MAX(J$40:J$63)</f>
        <v>9630.4270220723229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39099.125</v>
      </c>
      <c r="P14" s="45">
        <f>MIN(J$40:J$63)</f>
        <v>6228.9276675923284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3.5242919693700969E-11</v>
      </c>
      <c r="J39" s="8" t="s">
        <v>7</v>
      </c>
      <c r="K39" s="8" t="s">
        <v>8</v>
      </c>
      <c r="L39" s="8" t="s">
        <v>9</v>
      </c>
    </row>
    <row r="40" spans="2:83" x14ac:dyDescent="0.2">
      <c r="B40" s="9">
        <v>41717</v>
      </c>
      <c r="C40" s="10">
        <v>39099</v>
      </c>
      <c r="D40" s="11">
        <v>2307.2484290000002</v>
      </c>
      <c r="E40" s="11">
        <v>536.83989233</v>
      </c>
      <c r="F40" s="11">
        <v>1072.699083</v>
      </c>
      <c r="G40" s="11">
        <v>1729.1178421230006</v>
      </c>
      <c r="H40" s="11">
        <v>3994.654803499327</v>
      </c>
      <c r="I40" s="7"/>
      <c r="J40" s="12">
        <v>6978.3996787523283</v>
      </c>
      <c r="K40" s="12">
        <v>1099.9482312</v>
      </c>
      <c r="L40" s="12">
        <v>1562.2121400000001</v>
      </c>
      <c r="M40" s="25">
        <f>+C40</f>
        <v>39099</v>
      </c>
      <c r="N40" s="13"/>
      <c r="O40" s="46">
        <f>SUM(D40:G40)</f>
        <v>5645.9052464530014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41717</v>
      </c>
      <c r="C41" s="10">
        <v>39099.041666666664</v>
      </c>
      <c r="D41" s="11">
        <v>2347.2990540000001</v>
      </c>
      <c r="E41" s="11">
        <v>633.92747430000009</v>
      </c>
      <c r="F41" s="11">
        <v>1078.346438</v>
      </c>
      <c r="G41" s="11">
        <v>1491.3788990730045</v>
      </c>
      <c r="H41" s="11">
        <v>3748.3988034993272</v>
      </c>
      <c r="I41" s="7"/>
      <c r="J41" s="12">
        <v>6641.3418504723277</v>
      </c>
      <c r="K41" s="12">
        <v>1267.6262984</v>
      </c>
      <c r="L41" s="12">
        <v>1390.3825200000001</v>
      </c>
      <c r="M41" s="25">
        <f t="shared" ref="M41:M62" si="0">+C41</f>
        <v>39099.041666666664</v>
      </c>
      <c r="O41" s="46">
        <f t="shared" ref="O41:O63" si="1">SUM(D41:G41)</f>
        <v>5550.9518653730047</v>
      </c>
    </row>
    <row r="42" spans="2:83" x14ac:dyDescent="0.2">
      <c r="B42" s="9">
        <v>41717</v>
      </c>
      <c r="C42" s="10">
        <v>39099.083333333336</v>
      </c>
      <c r="D42" s="11">
        <v>2350.5399740000003</v>
      </c>
      <c r="E42" s="11">
        <v>777.76356077000014</v>
      </c>
      <c r="F42" s="11">
        <v>1088.2344990000001</v>
      </c>
      <c r="G42" s="11">
        <v>1461.2996786429956</v>
      </c>
      <c r="H42" s="11">
        <v>3947.9748034993272</v>
      </c>
      <c r="I42" s="7"/>
      <c r="J42" s="12">
        <v>6427.363578712323</v>
      </c>
      <c r="K42" s="12">
        <v>1853.6817772000002</v>
      </c>
      <c r="L42" s="12">
        <v>1344.7671600000001</v>
      </c>
      <c r="M42" s="25">
        <f t="shared" si="0"/>
        <v>39099.083333333336</v>
      </c>
      <c r="O42" s="46">
        <f t="shared" si="1"/>
        <v>5677.8377124129966</v>
      </c>
    </row>
    <row r="43" spans="2:83" x14ac:dyDescent="0.2">
      <c r="B43" s="9">
        <v>41717</v>
      </c>
      <c r="C43" s="10">
        <v>39099.125</v>
      </c>
      <c r="D43" s="11">
        <v>2316.0595240000002</v>
      </c>
      <c r="E43" s="11">
        <v>634.33164664999993</v>
      </c>
      <c r="F43" s="11">
        <v>1085.0823499999999</v>
      </c>
      <c r="G43" s="11">
        <v>1441.5686054430003</v>
      </c>
      <c r="H43" s="11">
        <v>3789.3988034993272</v>
      </c>
      <c r="I43" s="7"/>
      <c r="J43" s="12">
        <v>6228.9276675923284</v>
      </c>
      <c r="K43" s="12">
        <v>1727.038102</v>
      </c>
      <c r="L43" s="12">
        <v>1310.47516</v>
      </c>
      <c r="M43" s="25">
        <f t="shared" si="0"/>
        <v>39099.125</v>
      </c>
      <c r="O43" s="46">
        <f t="shared" si="1"/>
        <v>5477.0421260929998</v>
      </c>
    </row>
    <row r="44" spans="2:83" x14ac:dyDescent="0.2">
      <c r="B44" s="9">
        <v>41717</v>
      </c>
      <c r="C44" s="10">
        <v>39099.166666666664</v>
      </c>
      <c r="D44" s="11">
        <v>2303.8988450000002</v>
      </c>
      <c r="E44" s="11">
        <v>567.03831351999997</v>
      </c>
      <c r="F44" s="11">
        <v>1149.8160499999999</v>
      </c>
      <c r="G44" s="11">
        <v>1600.113188772996</v>
      </c>
      <c r="H44" s="11">
        <v>3508.1228034993273</v>
      </c>
      <c r="I44" s="7"/>
      <c r="J44" s="12">
        <v>6274.3361767923197</v>
      </c>
      <c r="K44" s="12">
        <v>1472.404164</v>
      </c>
      <c r="L44" s="12">
        <v>1382.2488600000001</v>
      </c>
      <c r="M44" s="25">
        <f t="shared" si="0"/>
        <v>39099.166666666664</v>
      </c>
      <c r="O44" s="46">
        <f t="shared" si="1"/>
        <v>5620.8663972929962</v>
      </c>
    </row>
    <row r="45" spans="2:83" x14ac:dyDescent="0.2">
      <c r="B45" s="9">
        <v>41717</v>
      </c>
      <c r="C45" s="10">
        <v>39099.208333333336</v>
      </c>
      <c r="D45" s="11">
        <v>2270.5770440000001</v>
      </c>
      <c r="E45" s="11">
        <v>256.00002984999998</v>
      </c>
      <c r="F45" s="11">
        <v>1088.789158</v>
      </c>
      <c r="G45" s="11">
        <v>2482.1236439229965</v>
      </c>
      <c r="H45" s="11">
        <v>4028.5668034993273</v>
      </c>
      <c r="I45" s="7"/>
      <c r="J45" s="12">
        <v>6765.8443468723244</v>
      </c>
      <c r="K45" s="12">
        <v>1785.9929124</v>
      </c>
      <c r="L45" s="12">
        <v>1574.2194200000001</v>
      </c>
      <c r="M45" s="25">
        <f t="shared" si="0"/>
        <v>39099.208333333336</v>
      </c>
      <c r="O45" s="46">
        <f t="shared" si="1"/>
        <v>6097.489875772997</v>
      </c>
    </row>
    <row r="46" spans="2:83" x14ac:dyDescent="0.2">
      <c r="B46" s="9">
        <v>41717</v>
      </c>
      <c r="C46" s="10">
        <v>39099.25</v>
      </c>
      <c r="D46" s="11">
        <v>2348.7306490000001</v>
      </c>
      <c r="E46" s="11">
        <v>1106.1855512000002</v>
      </c>
      <c r="F46" s="11">
        <v>1174.139167</v>
      </c>
      <c r="G46" s="11">
        <v>2524.9767192529957</v>
      </c>
      <c r="H46" s="11">
        <v>3283.8188034993273</v>
      </c>
      <c r="I46" s="7"/>
      <c r="J46" s="12">
        <v>7703.6344067523232</v>
      </c>
      <c r="K46" s="12">
        <v>942.53814320000004</v>
      </c>
      <c r="L46" s="12">
        <v>1791.6783400000002</v>
      </c>
      <c r="M46" s="25">
        <f t="shared" si="0"/>
        <v>39099.25</v>
      </c>
      <c r="O46" s="46">
        <f t="shared" si="1"/>
        <v>7154.0320864529967</v>
      </c>
    </row>
    <row r="47" spans="2:83" x14ac:dyDescent="0.2">
      <c r="B47" s="9">
        <v>41717</v>
      </c>
      <c r="C47" s="10">
        <v>39099.291666666664</v>
      </c>
      <c r="D47" s="11">
        <v>2357.9696100000001</v>
      </c>
      <c r="E47" s="11">
        <v>2299.57318295</v>
      </c>
      <c r="F47" s="11">
        <v>1224.732784</v>
      </c>
      <c r="G47" s="11">
        <v>2604.4296448839918</v>
      </c>
      <c r="H47" s="11">
        <v>2361.2988034993273</v>
      </c>
      <c r="I47" s="7"/>
      <c r="J47" s="12">
        <v>8815.974934133319</v>
      </c>
      <c r="K47" s="12">
        <v>2.3221712000000001</v>
      </c>
      <c r="L47" s="12">
        <v>2029.7069200000001</v>
      </c>
      <c r="M47" s="25">
        <f t="shared" si="0"/>
        <v>39099.291666666664</v>
      </c>
      <c r="O47" s="46">
        <f t="shared" si="1"/>
        <v>8486.7052218339923</v>
      </c>
    </row>
    <row r="48" spans="2:83" x14ac:dyDescent="0.2">
      <c r="B48" s="9">
        <v>41717</v>
      </c>
      <c r="C48" s="10">
        <v>39099.333333333336</v>
      </c>
      <c r="D48" s="11">
        <v>2362.90859</v>
      </c>
      <c r="E48" s="11">
        <v>3036.7032984800003</v>
      </c>
      <c r="F48" s="11">
        <v>1198.354728</v>
      </c>
      <c r="G48" s="11">
        <v>2749.6721047939991</v>
      </c>
      <c r="H48" s="11">
        <v>2256.078803499327</v>
      </c>
      <c r="I48" s="7"/>
      <c r="J48" s="12">
        <v>9363.2514055733336</v>
      </c>
      <c r="K48" s="12">
        <v>2.3285592000000004</v>
      </c>
      <c r="L48" s="12">
        <v>2238.1375600000001</v>
      </c>
      <c r="M48" s="25">
        <f t="shared" si="0"/>
        <v>39099.333333333336</v>
      </c>
      <c r="O48" s="46">
        <f t="shared" si="1"/>
        <v>9347.6387212739992</v>
      </c>
    </row>
    <row r="49" spans="2:15" x14ac:dyDescent="0.2">
      <c r="B49" s="9">
        <v>41717</v>
      </c>
      <c r="C49" s="10">
        <v>39099.375</v>
      </c>
      <c r="D49" s="11">
        <v>2445.3474649999998</v>
      </c>
      <c r="E49" s="11">
        <v>2437.6893688000005</v>
      </c>
      <c r="F49" s="11">
        <v>1186.030434</v>
      </c>
      <c r="G49" s="11">
        <v>2999.5675824339992</v>
      </c>
      <c r="H49" s="11">
        <v>2627.1108034993272</v>
      </c>
      <c r="I49" s="7"/>
      <c r="J49" s="12">
        <v>9451.9914925333323</v>
      </c>
      <c r="K49" s="12">
        <v>328.99482119999999</v>
      </c>
      <c r="L49" s="12">
        <v>1914.7593400000003</v>
      </c>
      <c r="M49" s="25">
        <f t="shared" si="0"/>
        <v>39099.375</v>
      </c>
      <c r="O49" s="46">
        <f t="shared" si="1"/>
        <v>9068.6348502340006</v>
      </c>
    </row>
    <row r="50" spans="2:15" x14ac:dyDescent="0.2">
      <c r="B50" s="9">
        <v>41717</v>
      </c>
      <c r="C50" s="10">
        <v>39099.416666666664</v>
      </c>
      <c r="D50" s="11">
        <v>2367.7758549999999</v>
      </c>
      <c r="E50" s="11">
        <v>2148.3740400500001</v>
      </c>
      <c r="F50" s="11">
        <v>1173.17155</v>
      </c>
      <c r="G50" s="11">
        <v>2813.9377958239966</v>
      </c>
      <c r="H50" s="11">
        <v>2646.1508034993271</v>
      </c>
      <c r="I50" s="7"/>
      <c r="J50" s="12">
        <v>9464.7643139733191</v>
      </c>
      <c r="K50" s="12">
        <v>1.1195104</v>
      </c>
      <c r="L50" s="12">
        <v>1683.5262200000002</v>
      </c>
      <c r="M50" s="25">
        <f t="shared" si="0"/>
        <v>39099.416666666664</v>
      </c>
      <c r="O50" s="46">
        <f t="shared" si="1"/>
        <v>8503.2592408739965</v>
      </c>
    </row>
    <row r="51" spans="2:15" x14ac:dyDescent="0.2">
      <c r="B51" s="9">
        <v>41717</v>
      </c>
      <c r="C51" s="10">
        <v>39099.458333333336</v>
      </c>
      <c r="D51" s="11">
        <v>2414.61573</v>
      </c>
      <c r="E51" s="11">
        <v>1513.8358245999998</v>
      </c>
      <c r="F51" s="11">
        <v>1114.936550000004</v>
      </c>
      <c r="G51" s="11">
        <v>3033.1428000339924</v>
      </c>
      <c r="H51" s="11">
        <v>3341.6868034993272</v>
      </c>
      <c r="I51" s="7"/>
      <c r="J51" s="12">
        <v>9590.7170113333286</v>
      </c>
      <c r="K51" s="12">
        <v>324.70559679999997</v>
      </c>
      <c r="L51" s="12">
        <v>1502.7951</v>
      </c>
      <c r="M51" s="25">
        <f t="shared" si="0"/>
        <v>39099.458333333336</v>
      </c>
      <c r="O51" s="46">
        <f t="shared" si="1"/>
        <v>8076.5309046339971</v>
      </c>
    </row>
    <row r="52" spans="2:15" x14ac:dyDescent="0.2">
      <c r="B52" s="9">
        <v>41717</v>
      </c>
      <c r="C52" s="10">
        <v>39099.5</v>
      </c>
      <c r="D52" s="11">
        <v>2392.270575</v>
      </c>
      <c r="E52" s="11">
        <v>1260.33839435</v>
      </c>
      <c r="F52" s="11">
        <v>1049.6153449999999</v>
      </c>
      <c r="G52" s="11">
        <v>2987.7935767639965</v>
      </c>
      <c r="H52" s="11">
        <v>3715.0359634993274</v>
      </c>
      <c r="I52" s="7"/>
      <c r="J52" s="12">
        <v>9529.3312942133252</v>
      </c>
      <c r="K52" s="12">
        <v>528.5310604</v>
      </c>
      <c r="L52" s="12">
        <v>1347.1915000000001</v>
      </c>
      <c r="M52" s="25">
        <f t="shared" si="0"/>
        <v>39099.5</v>
      </c>
      <c r="O52" s="46">
        <f t="shared" si="1"/>
        <v>7690.0178911139965</v>
      </c>
    </row>
    <row r="53" spans="2:15" x14ac:dyDescent="0.2">
      <c r="B53" s="9">
        <v>41717</v>
      </c>
      <c r="C53" s="10">
        <v>39099.541666666664</v>
      </c>
      <c r="D53" s="11">
        <v>2382.8141540000001</v>
      </c>
      <c r="E53" s="11">
        <v>957.98951884999997</v>
      </c>
      <c r="F53" s="11">
        <v>1031.119451999996</v>
      </c>
      <c r="G53" s="11">
        <v>2883.9239466240037</v>
      </c>
      <c r="H53" s="11">
        <v>3771.1715834993274</v>
      </c>
      <c r="I53" s="7"/>
      <c r="J53" s="12">
        <v>9381.7391389733275</v>
      </c>
      <c r="K53" s="12">
        <v>256.24761599999994</v>
      </c>
      <c r="L53" s="12">
        <v>1389.0319000000002</v>
      </c>
      <c r="M53" s="25">
        <f t="shared" si="0"/>
        <v>39099.541666666664</v>
      </c>
      <c r="O53" s="46">
        <f t="shared" si="1"/>
        <v>7255.8470714739997</v>
      </c>
    </row>
    <row r="54" spans="2:15" x14ac:dyDescent="0.2">
      <c r="B54" s="9">
        <v>41717</v>
      </c>
      <c r="C54" s="10">
        <v>39099.583333333336</v>
      </c>
      <c r="D54" s="11">
        <v>2354.4390389999999</v>
      </c>
      <c r="E54" s="11">
        <v>600.67310559999987</v>
      </c>
      <c r="F54" s="11">
        <v>1036.8808449999999</v>
      </c>
      <c r="G54" s="11">
        <v>2850.7315261939957</v>
      </c>
      <c r="H54" s="11">
        <v>4500.4943034993275</v>
      </c>
      <c r="I54" s="7"/>
      <c r="J54" s="12">
        <v>9272.438488093323</v>
      </c>
      <c r="K54" s="12">
        <v>843.93483119999996</v>
      </c>
      <c r="L54" s="12">
        <v>1226.8455000000001</v>
      </c>
      <c r="M54" s="25">
        <f t="shared" si="0"/>
        <v>39099.583333333336</v>
      </c>
      <c r="O54" s="46">
        <f t="shared" si="1"/>
        <v>6842.7245157939951</v>
      </c>
    </row>
    <row r="55" spans="2:15" x14ac:dyDescent="0.2">
      <c r="B55" s="9">
        <v>41717</v>
      </c>
      <c r="C55" s="10">
        <v>39099.625</v>
      </c>
      <c r="D55" s="11">
        <v>2334.3715590000002</v>
      </c>
      <c r="E55" s="11">
        <v>587.12568884999996</v>
      </c>
      <c r="F55" s="11">
        <v>1030.2154009999999</v>
      </c>
      <c r="G55" s="11">
        <v>2722.8202380239964</v>
      </c>
      <c r="H55" s="11">
        <v>4676.8261834993236</v>
      </c>
      <c r="I55" s="7"/>
      <c r="J55" s="12">
        <v>9098.2491015733249</v>
      </c>
      <c r="K55" s="12">
        <v>927.47596880000015</v>
      </c>
      <c r="L55" s="12">
        <v>1325.6340000000002</v>
      </c>
      <c r="M55" s="25">
        <f t="shared" si="0"/>
        <v>39099.625</v>
      </c>
      <c r="O55" s="46">
        <f t="shared" si="1"/>
        <v>6674.5328868739962</v>
      </c>
    </row>
    <row r="56" spans="2:15" x14ac:dyDescent="0.2">
      <c r="B56" s="9">
        <v>41717</v>
      </c>
      <c r="C56" s="10">
        <v>39099.666666666664</v>
      </c>
      <c r="D56" s="11">
        <v>2337.408539</v>
      </c>
      <c r="E56" s="11">
        <v>666.54119559999992</v>
      </c>
      <c r="F56" s="11">
        <v>1021.747078</v>
      </c>
      <c r="G56" s="11">
        <v>2540.8801464339917</v>
      </c>
      <c r="H56" s="11">
        <v>4696.8428034993276</v>
      </c>
      <c r="I56" s="7"/>
      <c r="J56" s="12">
        <v>9039.3778017333243</v>
      </c>
      <c r="K56" s="12">
        <v>1044.0981408</v>
      </c>
      <c r="L56" s="12">
        <v>1179.9438200000002</v>
      </c>
      <c r="M56" s="25">
        <f t="shared" si="0"/>
        <v>39099.666666666664</v>
      </c>
      <c r="O56" s="46">
        <f t="shared" si="1"/>
        <v>6566.5769590339914</v>
      </c>
    </row>
    <row r="57" spans="2:15" x14ac:dyDescent="0.2">
      <c r="B57" s="9">
        <v>41717</v>
      </c>
      <c r="C57" s="10">
        <v>39099.708333333336</v>
      </c>
      <c r="D57" s="11">
        <v>2337.6323400000001</v>
      </c>
      <c r="E57" s="11">
        <v>1006.5665798</v>
      </c>
      <c r="F57" s="11">
        <v>1060.3611060000001</v>
      </c>
      <c r="G57" s="11">
        <v>2566.4003852739952</v>
      </c>
      <c r="H57" s="11">
        <v>3962.4228034993271</v>
      </c>
      <c r="I57" s="7"/>
      <c r="J57" s="12">
        <v>8979.0862509733233</v>
      </c>
      <c r="K57" s="12">
        <v>501.12072360000002</v>
      </c>
      <c r="L57" s="12">
        <v>1453.17624</v>
      </c>
      <c r="M57" s="25">
        <f t="shared" si="0"/>
        <v>39099.708333333336</v>
      </c>
      <c r="O57" s="46">
        <f t="shared" si="1"/>
        <v>6970.9604110739956</v>
      </c>
    </row>
    <row r="58" spans="2:15" x14ac:dyDescent="0.2">
      <c r="B58" s="9">
        <v>41717</v>
      </c>
      <c r="C58" s="10">
        <v>39099.75</v>
      </c>
      <c r="D58" s="11">
        <v>2316.3860140000006</v>
      </c>
      <c r="E58" s="11">
        <v>2827.8723009000005</v>
      </c>
      <c r="F58" s="11">
        <v>1134.5019900000002</v>
      </c>
      <c r="G58" s="11">
        <v>2393.4990575339953</v>
      </c>
      <c r="H58" s="11">
        <v>2788.0148034993272</v>
      </c>
      <c r="I58" s="7"/>
      <c r="J58" s="12">
        <v>9340.7286875333248</v>
      </c>
      <c r="K58" s="12">
        <v>11.989678399999999</v>
      </c>
      <c r="L58" s="12">
        <v>2107.5558000000001</v>
      </c>
      <c r="M58" s="25">
        <f t="shared" si="0"/>
        <v>39099.75</v>
      </c>
      <c r="O58" s="46">
        <f t="shared" si="1"/>
        <v>8672.259362433997</v>
      </c>
    </row>
    <row r="59" spans="2:15" x14ac:dyDescent="0.2">
      <c r="B59" s="9">
        <v>41717</v>
      </c>
      <c r="C59" s="10">
        <v>39099.791666666664</v>
      </c>
      <c r="D59" s="11">
        <v>2381.3266639999997</v>
      </c>
      <c r="E59" s="11">
        <v>3906.9299591499998</v>
      </c>
      <c r="F59" s="11">
        <v>1246.505901</v>
      </c>
      <c r="G59" s="11">
        <v>2521.5219144229959</v>
      </c>
      <c r="H59" s="11">
        <v>2041.0708034993272</v>
      </c>
      <c r="I59" s="7"/>
      <c r="J59" s="12">
        <v>9630.4270220723229</v>
      </c>
      <c r="K59" s="12">
        <v>1.9945999999999995</v>
      </c>
      <c r="L59" s="12">
        <v>2464.9336199999998</v>
      </c>
      <c r="M59" s="25">
        <f t="shared" si="0"/>
        <v>39099.791666666664</v>
      </c>
      <c r="O59" s="46">
        <f t="shared" si="1"/>
        <v>10056.284438572995</v>
      </c>
    </row>
    <row r="60" spans="2:15" x14ac:dyDescent="0.2">
      <c r="B60" s="9">
        <v>41717</v>
      </c>
      <c r="C60" s="10">
        <v>39099.833333333336</v>
      </c>
      <c r="D60" s="11">
        <v>2431.2934500000001</v>
      </c>
      <c r="E60" s="11">
        <v>3357.2707244500002</v>
      </c>
      <c r="F60" s="11">
        <v>1284.744046</v>
      </c>
      <c r="G60" s="11">
        <v>2396.4299143229991</v>
      </c>
      <c r="H60" s="11">
        <v>2269.9708034993273</v>
      </c>
      <c r="I60" s="7"/>
      <c r="J60" s="12">
        <v>9151.7203238723287</v>
      </c>
      <c r="K60" s="12">
        <v>218.70741439999998</v>
      </c>
      <c r="L60" s="12">
        <v>2369.2811999999999</v>
      </c>
      <c r="M60" s="25">
        <f t="shared" si="0"/>
        <v>39099.833333333336</v>
      </c>
      <c r="O60" s="46">
        <f t="shared" si="1"/>
        <v>9469.7381347730006</v>
      </c>
    </row>
    <row r="61" spans="2:15" x14ac:dyDescent="0.2">
      <c r="B61" s="9">
        <v>41717</v>
      </c>
      <c r="C61" s="10">
        <v>39099.875</v>
      </c>
      <c r="D61" s="11">
        <v>2399.3916490000006</v>
      </c>
      <c r="E61" s="11">
        <v>1884.5280597999997</v>
      </c>
      <c r="F61" s="11">
        <v>1269.6574010000002</v>
      </c>
      <c r="G61" s="11">
        <v>2297.9466034529923</v>
      </c>
      <c r="H61" s="11">
        <v>2668.330803499327</v>
      </c>
      <c r="I61" s="7"/>
      <c r="J61" s="12">
        <v>8365.4928427523191</v>
      </c>
      <c r="K61" s="12">
        <v>204.44721399999997</v>
      </c>
      <c r="L61" s="12">
        <v>1949.91446</v>
      </c>
      <c r="M61" s="25">
        <f t="shared" si="0"/>
        <v>39099.875</v>
      </c>
      <c r="O61" s="46">
        <f t="shared" si="1"/>
        <v>7851.5237132529928</v>
      </c>
    </row>
    <row r="62" spans="2:15" x14ac:dyDescent="0.2">
      <c r="B62" s="9">
        <v>41717</v>
      </c>
      <c r="C62" s="10">
        <v>39099.916666666664</v>
      </c>
      <c r="D62" s="11">
        <v>2313.8497889999999</v>
      </c>
      <c r="E62" s="11">
        <v>975.08308160000001</v>
      </c>
      <c r="F62" s="11">
        <v>1188.462751</v>
      </c>
      <c r="G62" s="11">
        <v>2350.0310582130041</v>
      </c>
      <c r="H62" s="11">
        <v>3254.5108034993273</v>
      </c>
      <c r="I62" s="7"/>
      <c r="J62" s="12">
        <v>8061.190559312332</v>
      </c>
      <c r="K62" s="12">
        <v>211.155844</v>
      </c>
      <c r="L62" s="12">
        <v>1809.5910800000004</v>
      </c>
      <c r="M62" s="25">
        <f t="shared" si="0"/>
        <v>39099.916666666664</v>
      </c>
      <c r="O62" s="46">
        <f t="shared" si="1"/>
        <v>6827.4266798130038</v>
      </c>
    </row>
    <row r="63" spans="2:15" x14ac:dyDescent="0.2">
      <c r="B63" s="9">
        <v>41717</v>
      </c>
      <c r="C63" s="10">
        <v>39099.958333333336</v>
      </c>
      <c r="D63" s="11">
        <v>2304.6816940000003</v>
      </c>
      <c r="E63" s="11">
        <v>547.77298380000002</v>
      </c>
      <c r="F63" s="11">
        <v>1127.1481670000001</v>
      </c>
      <c r="G63" s="11">
        <v>2088.3304312129994</v>
      </c>
      <c r="H63" s="11">
        <v>4036.9348034993277</v>
      </c>
      <c r="I63" s="7"/>
      <c r="J63" s="12">
        <v>7545.0677199123274</v>
      </c>
      <c r="K63" s="12">
        <v>995.72815960000003</v>
      </c>
      <c r="L63" s="12">
        <v>1564.0722000000001</v>
      </c>
      <c r="M63" s="25">
        <f>+C63</f>
        <v>39099.958333333336</v>
      </c>
      <c r="O63" s="46">
        <f t="shared" si="1"/>
        <v>6067.9332760130001</v>
      </c>
    </row>
  </sheetData>
  <phoneticPr fontId="20" type="noConversion"/>
  <conditionalFormatting sqref="I39">
    <cfRule type="cellIs" dxfId="29" priority="2" stopIfTrue="1" operator="notBetween">
      <formula>-1</formula>
      <formula>1</formula>
    </cfRule>
  </conditionalFormatting>
  <conditionalFormatting sqref="I40:I63">
    <cfRule type="cellIs" dxfId="28" priority="3" stopIfTrue="1" operator="notBetween">
      <formula>-0.01</formula>
      <formula>0.01</formula>
    </cfRule>
  </conditionalFormatting>
  <conditionalFormatting sqref="I39">
    <cfRule type="cellIs" dxfId="27" priority="1" stopIfTrue="1" operator="notBetween">
      <formula>-1</formula>
      <formula>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Gesamten Elektrizitätsversorgung an den 3. Mittwochen im Jahr "&amp;YEAR(B5)</f>
        <v>Bilanz der Gesamten Elektrizitätsversorgung an den 3. Mittwochen im Jahr 2014</v>
      </c>
      <c r="I2"/>
    </row>
    <row r="3" spans="2:17" s="2" customFormat="1" ht="15" customHeight="1" x14ac:dyDescent="0.2">
      <c r="B3" s="3" t="s">
        <v>20</v>
      </c>
      <c r="I3"/>
    </row>
    <row r="5" spans="2:17" ht="18" x14ac:dyDescent="0.25">
      <c r="B5" s="15">
        <f>+B40</f>
        <v>41745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39099.458333333336</v>
      </c>
      <c r="P10" s="45">
        <f>MAX(J$40:J$63)</f>
        <v>9723.6095001871072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39099.125</v>
      </c>
      <c r="P14" s="45">
        <f>MIN(J$40:J$63)</f>
        <v>6437.5375146961114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3.5242919693700969E-11</v>
      </c>
      <c r="J39" s="8" t="s">
        <v>7</v>
      </c>
      <c r="K39" s="8" t="s">
        <v>8</v>
      </c>
      <c r="L39" s="8" t="s">
        <v>9</v>
      </c>
    </row>
    <row r="40" spans="2:83" x14ac:dyDescent="0.2">
      <c r="B40" s="9">
        <v>41745</v>
      </c>
      <c r="C40" s="10">
        <v>39099</v>
      </c>
      <c r="D40" s="11">
        <v>2449.7568700000002</v>
      </c>
      <c r="E40" s="11">
        <v>1112.78047567</v>
      </c>
      <c r="F40" s="11">
        <v>1276.9822471</v>
      </c>
      <c r="G40" s="11">
        <v>2120.2109225749964</v>
      </c>
      <c r="H40" s="11">
        <v>2451.6489111111114</v>
      </c>
      <c r="I40" s="7"/>
      <c r="J40" s="12">
        <v>7155.4235252561075</v>
      </c>
      <c r="K40" s="12">
        <v>31.290521199999997</v>
      </c>
      <c r="L40" s="12">
        <v>2224.6653799999999</v>
      </c>
      <c r="M40" s="25">
        <f>+C40</f>
        <v>39099</v>
      </c>
      <c r="N40" s="13"/>
      <c r="O40" s="46">
        <f>SUM(D40:G40)</f>
        <v>6959.7305153449961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41745</v>
      </c>
      <c r="C41" s="10">
        <v>39099.041666666664</v>
      </c>
      <c r="D41" s="11">
        <v>2393.450519</v>
      </c>
      <c r="E41" s="11">
        <v>1015.9171100999999</v>
      </c>
      <c r="F41" s="11">
        <v>1238.1172839999999</v>
      </c>
      <c r="G41" s="11">
        <v>2299.5439932449999</v>
      </c>
      <c r="H41" s="11">
        <v>2342.5369111111113</v>
      </c>
      <c r="I41" s="7"/>
      <c r="J41" s="12">
        <v>6832.1886286561112</v>
      </c>
      <c r="K41" s="12">
        <v>25.1927488</v>
      </c>
      <c r="L41" s="12">
        <v>2432.18444</v>
      </c>
      <c r="M41" s="25">
        <f t="shared" ref="M41:M62" si="0">+C41</f>
        <v>39099.041666666664</v>
      </c>
      <c r="O41" s="46">
        <f t="shared" ref="O41:O63" si="1">SUM(D41:G41)</f>
        <v>6947.028906345</v>
      </c>
    </row>
    <row r="42" spans="2:83" x14ac:dyDescent="0.2">
      <c r="B42" s="9">
        <v>41745</v>
      </c>
      <c r="C42" s="10">
        <v>39099.083333333336</v>
      </c>
      <c r="D42" s="11">
        <v>2332.0468060000003</v>
      </c>
      <c r="E42" s="11">
        <v>512.87214898000002</v>
      </c>
      <c r="F42" s="11">
        <v>1219.914078</v>
      </c>
      <c r="G42" s="11">
        <v>2630.7298682450046</v>
      </c>
      <c r="H42" s="11">
        <v>2478.8889111111112</v>
      </c>
      <c r="I42" s="7"/>
      <c r="J42" s="12">
        <v>6622.2423251361151</v>
      </c>
      <c r="K42" s="12">
        <v>580.54028720000008</v>
      </c>
      <c r="L42" s="12">
        <v>1971.6692</v>
      </c>
      <c r="M42" s="25">
        <f t="shared" si="0"/>
        <v>39099.083333333336</v>
      </c>
      <c r="O42" s="46">
        <f t="shared" si="1"/>
        <v>6695.5629012250047</v>
      </c>
    </row>
    <row r="43" spans="2:83" x14ac:dyDescent="0.2">
      <c r="B43" s="9">
        <v>41745</v>
      </c>
      <c r="C43" s="10">
        <v>39099.125</v>
      </c>
      <c r="D43" s="11">
        <v>2360.9733290000004</v>
      </c>
      <c r="E43" s="11">
        <v>522.7144528</v>
      </c>
      <c r="F43" s="11">
        <v>1211.5797560000001</v>
      </c>
      <c r="G43" s="11">
        <v>2556.1278465850005</v>
      </c>
      <c r="H43" s="11">
        <v>2255.8809111111109</v>
      </c>
      <c r="I43" s="7"/>
      <c r="J43" s="12">
        <v>6437.5375146961114</v>
      </c>
      <c r="K43" s="12">
        <v>619.87010080000005</v>
      </c>
      <c r="L43" s="12">
        <v>1849.86868</v>
      </c>
      <c r="M43" s="25">
        <f t="shared" si="0"/>
        <v>39099.125</v>
      </c>
      <c r="O43" s="46">
        <f t="shared" si="1"/>
        <v>6651.3953843850013</v>
      </c>
    </row>
    <row r="44" spans="2:83" x14ac:dyDescent="0.2">
      <c r="B44" s="9">
        <v>41745</v>
      </c>
      <c r="C44" s="10">
        <v>39099.166666666664</v>
      </c>
      <c r="D44" s="11">
        <v>2337.6672320000002</v>
      </c>
      <c r="E44" s="11">
        <v>500.54633854999997</v>
      </c>
      <c r="F44" s="11">
        <v>1216.99199</v>
      </c>
      <c r="G44" s="11">
        <v>2527.8370377949914</v>
      </c>
      <c r="H44" s="11">
        <v>2393.2889111111112</v>
      </c>
      <c r="I44" s="7"/>
      <c r="J44" s="12">
        <v>6445.2754186561033</v>
      </c>
      <c r="K44" s="12">
        <v>620.51779080000006</v>
      </c>
      <c r="L44" s="12">
        <v>1910.5382999999999</v>
      </c>
      <c r="M44" s="25">
        <f t="shared" si="0"/>
        <v>39099.166666666664</v>
      </c>
      <c r="O44" s="46">
        <f t="shared" si="1"/>
        <v>6583.0425983449913</v>
      </c>
    </row>
    <row r="45" spans="2:83" x14ac:dyDescent="0.2">
      <c r="B45" s="9">
        <v>41745</v>
      </c>
      <c r="C45" s="10">
        <v>39099.208333333336</v>
      </c>
      <c r="D45" s="11">
        <v>2412.442665</v>
      </c>
      <c r="E45" s="11">
        <v>689.65346729999987</v>
      </c>
      <c r="F45" s="11">
        <v>1225.2220689999999</v>
      </c>
      <c r="G45" s="11">
        <v>2304.0677014449998</v>
      </c>
      <c r="H45" s="11">
        <v>2998.1409111111111</v>
      </c>
      <c r="I45" s="7"/>
      <c r="J45" s="12">
        <v>6953.1522818561116</v>
      </c>
      <c r="K45" s="12">
        <v>662.48335200000008</v>
      </c>
      <c r="L45" s="12">
        <v>2013.8911800000001</v>
      </c>
      <c r="M45" s="25">
        <f t="shared" si="0"/>
        <v>39099.208333333336</v>
      </c>
      <c r="O45" s="46">
        <f t="shared" si="1"/>
        <v>6631.3859027449998</v>
      </c>
    </row>
    <row r="46" spans="2:83" x14ac:dyDescent="0.2">
      <c r="B46" s="9">
        <v>41745</v>
      </c>
      <c r="C46" s="10">
        <v>39099.25</v>
      </c>
      <c r="D46" s="11">
        <v>2437.6467710000002</v>
      </c>
      <c r="E46" s="11">
        <v>1869.0653124200001</v>
      </c>
      <c r="F46" s="11">
        <v>1283.8247840000001</v>
      </c>
      <c r="G46" s="11">
        <v>2491.0780174850047</v>
      </c>
      <c r="H46" s="11">
        <v>2303.8929111111111</v>
      </c>
      <c r="I46" s="7"/>
      <c r="J46" s="12">
        <v>7804.2919928161155</v>
      </c>
      <c r="K46" s="12">
        <v>614.3763232</v>
      </c>
      <c r="L46" s="12">
        <v>1966.8394800000001</v>
      </c>
      <c r="M46" s="25">
        <f t="shared" si="0"/>
        <v>39099.25</v>
      </c>
      <c r="O46" s="46">
        <f t="shared" si="1"/>
        <v>8081.614884905006</v>
      </c>
    </row>
    <row r="47" spans="2:83" x14ac:dyDescent="0.2">
      <c r="B47" s="9">
        <v>41745</v>
      </c>
      <c r="C47" s="10">
        <v>39099.291666666664</v>
      </c>
      <c r="D47" s="11">
        <v>2591.4552330000001</v>
      </c>
      <c r="E47" s="11">
        <v>2687.4291624200005</v>
      </c>
      <c r="F47" s="11">
        <v>1286.8665780000001</v>
      </c>
      <c r="G47" s="11">
        <v>2413.0770571819994</v>
      </c>
      <c r="H47" s="11">
        <v>1936.3889111111112</v>
      </c>
      <c r="I47" s="7"/>
      <c r="J47" s="12">
        <v>8708.1324705131119</v>
      </c>
      <c r="K47" s="12">
        <v>0.29223120000000002</v>
      </c>
      <c r="L47" s="12">
        <v>2206.7922400000002</v>
      </c>
      <c r="M47" s="25">
        <f t="shared" si="0"/>
        <v>39099.291666666664</v>
      </c>
      <c r="O47" s="46">
        <f t="shared" si="1"/>
        <v>8978.8280306019988</v>
      </c>
    </row>
    <row r="48" spans="2:83" x14ac:dyDescent="0.2">
      <c r="B48" s="9">
        <v>41745</v>
      </c>
      <c r="C48" s="10">
        <v>39099.333333333336</v>
      </c>
      <c r="D48" s="11">
        <v>2607.939895</v>
      </c>
      <c r="E48" s="11">
        <v>3475.7124579500005</v>
      </c>
      <c r="F48" s="11">
        <v>1251.1147839999999</v>
      </c>
      <c r="G48" s="11">
        <v>2482.0064573719992</v>
      </c>
      <c r="H48" s="11">
        <v>1924.500911111111</v>
      </c>
      <c r="I48" s="7"/>
      <c r="J48" s="12">
        <v>9304.6817594331114</v>
      </c>
      <c r="K48" s="12">
        <v>2.8263660000000002</v>
      </c>
      <c r="L48" s="12">
        <v>2433.76638</v>
      </c>
      <c r="M48" s="25">
        <f t="shared" si="0"/>
        <v>39099.333333333336</v>
      </c>
      <c r="O48" s="46">
        <f t="shared" si="1"/>
        <v>9816.7735943219996</v>
      </c>
    </row>
    <row r="49" spans="2:15" x14ac:dyDescent="0.2">
      <c r="B49" s="9">
        <v>41745</v>
      </c>
      <c r="C49" s="10">
        <v>39099.375</v>
      </c>
      <c r="D49" s="11">
        <v>2589.4046450000001</v>
      </c>
      <c r="E49" s="11">
        <v>2773.7698175</v>
      </c>
      <c r="F49" s="11">
        <v>1284.6739900000002</v>
      </c>
      <c r="G49" s="11">
        <v>2745.332501341999</v>
      </c>
      <c r="H49" s="11">
        <v>2499.7648511111115</v>
      </c>
      <c r="I49" s="7"/>
      <c r="J49" s="12">
        <v>9419.2924665531064</v>
      </c>
      <c r="K49" s="12">
        <v>250.43213839999999</v>
      </c>
      <c r="L49" s="12">
        <v>2223.2212</v>
      </c>
      <c r="M49" s="25">
        <f t="shared" si="0"/>
        <v>39099.375</v>
      </c>
      <c r="O49" s="46">
        <f t="shared" si="1"/>
        <v>9393.1809538419984</v>
      </c>
    </row>
    <row r="50" spans="2:15" x14ac:dyDescent="0.2">
      <c r="B50" s="9">
        <v>41745</v>
      </c>
      <c r="C50" s="10">
        <v>39099.416666666664</v>
      </c>
      <c r="D50" s="11">
        <v>2621.9362940000001</v>
      </c>
      <c r="E50" s="11">
        <v>1994.000702</v>
      </c>
      <c r="F50" s="11">
        <v>1223.481401</v>
      </c>
      <c r="G50" s="11">
        <v>2709.8502296819925</v>
      </c>
      <c r="H50" s="11">
        <v>3097.5255311111114</v>
      </c>
      <c r="I50" s="7"/>
      <c r="J50" s="12">
        <v>9523.0035321931027</v>
      </c>
      <c r="K50" s="12">
        <v>134.12582559999998</v>
      </c>
      <c r="L50" s="12">
        <v>1989.6648000000002</v>
      </c>
      <c r="M50" s="25">
        <f t="shared" si="0"/>
        <v>39099.416666666664</v>
      </c>
      <c r="O50" s="46">
        <f t="shared" si="1"/>
        <v>8549.2686266819928</v>
      </c>
    </row>
    <row r="51" spans="2:15" x14ac:dyDescent="0.2">
      <c r="B51" s="9">
        <v>41745</v>
      </c>
      <c r="C51" s="10">
        <v>39099.458333333336</v>
      </c>
      <c r="D51" s="11">
        <v>2637.3429759999999</v>
      </c>
      <c r="E51" s="11">
        <v>1389.3084592499999</v>
      </c>
      <c r="F51" s="11">
        <v>1228.0092840000002</v>
      </c>
      <c r="G51" s="11">
        <v>2718.4392074259958</v>
      </c>
      <c r="H51" s="11">
        <v>3742.0935911111114</v>
      </c>
      <c r="I51" s="7"/>
      <c r="J51" s="12">
        <v>9723.6095001871072</v>
      </c>
      <c r="K51" s="12">
        <v>167.54421759999994</v>
      </c>
      <c r="L51" s="12">
        <v>1824.0398</v>
      </c>
      <c r="M51" s="25">
        <f t="shared" si="0"/>
        <v>39099.458333333336</v>
      </c>
      <c r="O51" s="46">
        <f t="shared" si="1"/>
        <v>7973.0999266759954</v>
      </c>
    </row>
    <row r="52" spans="2:15" x14ac:dyDescent="0.2">
      <c r="B52" s="9">
        <v>41745</v>
      </c>
      <c r="C52" s="10">
        <v>39099.5</v>
      </c>
      <c r="D52" s="11">
        <v>2554.2401100000002</v>
      </c>
      <c r="E52" s="11">
        <v>1375.7255985000002</v>
      </c>
      <c r="F52" s="11">
        <v>1211.210812</v>
      </c>
      <c r="G52" s="11">
        <v>2686.3359936989923</v>
      </c>
      <c r="H52" s="11">
        <v>3802.5385311111113</v>
      </c>
      <c r="I52" s="7"/>
      <c r="J52" s="12">
        <v>9583.7465137101026</v>
      </c>
      <c r="K52" s="12">
        <v>162.7707316</v>
      </c>
      <c r="L52" s="12">
        <v>1883.5338000000004</v>
      </c>
      <c r="M52" s="25">
        <f t="shared" si="0"/>
        <v>39099.5</v>
      </c>
      <c r="O52" s="46">
        <f t="shared" si="1"/>
        <v>7827.512514198992</v>
      </c>
    </row>
    <row r="53" spans="2:15" x14ac:dyDescent="0.2">
      <c r="B53" s="9">
        <v>41745</v>
      </c>
      <c r="C53" s="10">
        <v>39099.541666666664</v>
      </c>
      <c r="D53" s="11">
        <v>2453.325722</v>
      </c>
      <c r="E53" s="11">
        <v>1090.579324</v>
      </c>
      <c r="F53" s="11">
        <v>1252.4016020000001</v>
      </c>
      <c r="G53" s="11">
        <v>2552.4223420029921</v>
      </c>
      <c r="H53" s="11">
        <v>4159.6829911111117</v>
      </c>
      <c r="I53" s="7"/>
      <c r="J53" s="12">
        <v>9361.4308467141018</v>
      </c>
      <c r="K53" s="12">
        <v>409.8553344</v>
      </c>
      <c r="L53" s="12">
        <v>1737.1258</v>
      </c>
      <c r="M53" s="25">
        <f t="shared" si="0"/>
        <v>39099.541666666664</v>
      </c>
      <c r="O53" s="46">
        <f t="shared" si="1"/>
        <v>7348.7289900029918</v>
      </c>
    </row>
    <row r="54" spans="2:15" x14ac:dyDescent="0.2">
      <c r="B54" s="9">
        <v>41745</v>
      </c>
      <c r="C54" s="10">
        <v>39099.583333333336</v>
      </c>
      <c r="D54" s="11">
        <v>2457.453109</v>
      </c>
      <c r="E54" s="11">
        <v>936.03296449999993</v>
      </c>
      <c r="F54" s="11">
        <v>1257.986312</v>
      </c>
      <c r="G54" s="11">
        <v>2597.276520670996</v>
      </c>
      <c r="H54" s="11">
        <v>4108.6279311111111</v>
      </c>
      <c r="I54" s="7"/>
      <c r="J54" s="12">
        <v>9224.9978876821078</v>
      </c>
      <c r="K54" s="12">
        <v>216.95144959999996</v>
      </c>
      <c r="L54" s="12">
        <v>1915.4275000000002</v>
      </c>
      <c r="M54" s="25">
        <f t="shared" si="0"/>
        <v>39099.583333333336</v>
      </c>
      <c r="O54" s="46">
        <f t="shared" si="1"/>
        <v>7248.7489061709966</v>
      </c>
    </row>
    <row r="55" spans="2:15" x14ac:dyDescent="0.2">
      <c r="B55" s="9">
        <v>41745</v>
      </c>
      <c r="C55" s="10">
        <v>39099.625</v>
      </c>
      <c r="D55" s="11">
        <v>2436.5791250000002</v>
      </c>
      <c r="E55" s="11">
        <v>701.61701449999998</v>
      </c>
      <c r="F55" s="11">
        <v>1250.0257840000002</v>
      </c>
      <c r="G55" s="11">
        <v>2830.0804406479961</v>
      </c>
      <c r="H55" s="11">
        <v>4066.2490311111073</v>
      </c>
      <c r="I55" s="7"/>
      <c r="J55" s="12">
        <v>8991.9550576591027</v>
      </c>
      <c r="K55" s="12">
        <v>258.03073760000001</v>
      </c>
      <c r="L55" s="12">
        <v>2034.5656000000001</v>
      </c>
      <c r="M55" s="25">
        <f t="shared" si="0"/>
        <v>39099.625</v>
      </c>
      <c r="O55" s="46">
        <f t="shared" si="1"/>
        <v>7218.3023641479958</v>
      </c>
    </row>
    <row r="56" spans="2:15" x14ac:dyDescent="0.2">
      <c r="B56" s="9">
        <v>41745</v>
      </c>
      <c r="C56" s="10">
        <v>39099.666666666664</v>
      </c>
      <c r="D56" s="11">
        <v>2459.1357509999998</v>
      </c>
      <c r="E56" s="11">
        <v>693.5161885</v>
      </c>
      <c r="F56" s="11">
        <v>1262.459695</v>
      </c>
      <c r="G56" s="11">
        <v>2728.5649615019997</v>
      </c>
      <c r="H56" s="11">
        <v>4154.459771111111</v>
      </c>
      <c r="I56" s="7"/>
      <c r="J56" s="12">
        <v>8836.5016055131109</v>
      </c>
      <c r="K56" s="12">
        <v>497.23636160000001</v>
      </c>
      <c r="L56" s="12">
        <v>1964.3984</v>
      </c>
      <c r="M56" s="25">
        <f t="shared" si="0"/>
        <v>39099.666666666664</v>
      </c>
      <c r="O56" s="46">
        <f t="shared" si="1"/>
        <v>7143.6765960019984</v>
      </c>
    </row>
    <row r="57" spans="2:15" x14ac:dyDescent="0.2">
      <c r="B57" s="9">
        <v>41745</v>
      </c>
      <c r="C57" s="10">
        <v>39099.708333333336</v>
      </c>
      <c r="D57" s="11">
        <v>2438.2189010000002</v>
      </c>
      <c r="E57" s="11">
        <v>775.45017874999996</v>
      </c>
      <c r="F57" s="11">
        <v>1242.5044339999999</v>
      </c>
      <c r="G57" s="11">
        <v>2992.3276680919962</v>
      </c>
      <c r="H57" s="11">
        <v>3671.1877911111114</v>
      </c>
      <c r="I57" s="7"/>
      <c r="J57" s="12">
        <v>8771.4281749531074</v>
      </c>
      <c r="K57" s="12">
        <v>461.48169799999999</v>
      </c>
      <c r="L57" s="12">
        <v>1886.7791</v>
      </c>
      <c r="M57" s="25">
        <f t="shared" si="0"/>
        <v>39099.708333333336</v>
      </c>
      <c r="O57" s="46">
        <f t="shared" si="1"/>
        <v>7448.5011818419962</v>
      </c>
    </row>
    <row r="58" spans="2:15" x14ac:dyDescent="0.2">
      <c r="B58" s="9">
        <v>41745</v>
      </c>
      <c r="C58" s="10">
        <v>39099.75</v>
      </c>
      <c r="D58" s="11">
        <v>2402.5413699999999</v>
      </c>
      <c r="E58" s="11">
        <v>1791.56450875</v>
      </c>
      <c r="F58" s="11">
        <v>1254.556223</v>
      </c>
      <c r="G58" s="11">
        <v>2838.0782690119963</v>
      </c>
      <c r="H58" s="11">
        <v>2798.0239111111114</v>
      </c>
      <c r="I58" s="7"/>
      <c r="J58" s="12">
        <v>8811.2006074731125</v>
      </c>
      <c r="K58" s="12">
        <v>460.43007440000002</v>
      </c>
      <c r="L58" s="12">
        <v>1813.1335999999999</v>
      </c>
      <c r="M58" s="25">
        <f t="shared" si="0"/>
        <v>39099.75</v>
      </c>
      <c r="O58" s="46">
        <f t="shared" si="1"/>
        <v>8286.740370761996</v>
      </c>
    </row>
    <row r="59" spans="2:15" x14ac:dyDescent="0.2">
      <c r="B59" s="9">
        <v>41745</v>
      </c>
      <c r="C59" s="10">
        <v>39099.791666666664</v>
      </c>
      <c r="D59" s="11">
        <v>2507.253729</v>
      </c>
      <c r="E59" s="11">
        <v>2187.7827969999998</v>
      </c>
      <c r="F59" s="11">
        <v>1258.1252840000002</v>
      </c>
      <c r="G59" s="11">
        <v>2802.6220253050042</v>
      </c>
      <c r="H59" s="11">
        <v>2160.2049111111114</v>
      </c>
      <c r="I59" s="7"/>
      <c r="J59" s="12">
        <v>8644.4086576161153</v>
      </c>
      <c r="K59" s="12">
        <v>226.1249488</v>
      </c>
      <c r="L59" s="12">
        <v>2045.4551400000003</v>
      </c>
      <c r="M59" s="25">
        <f t="shared" si="0"/>
        <v>39099.791666666664</v>
      </c>
      <c r="O59" s="46">
        <f t="shared" si="1"/>
        <v>8755.7838353050029</v>
      </c>
    </row>
    <row r="60" spans="2:15" x14ac:dyDescent="0.2">
      <c r="B60" s="9">
        <v>41745</v>
      </c>
      <c r="C60" s="10">
        <v>39099.833333333336</v>
      </c>
      <c r="D60" s="11">
        <v>2582.3560189999998</v>
      </c>
      <c r="E60" s="11">
        <v>2939.9055985</v>
      </c>
      <c r="F60" s="11">
        <v>1243.5044189999999</v>
      </c>
      <c r="G60" s="11">
        <v>2673.4607251249954</v>
      </c>
      <c r="H60" s="11">
        <v>1730.4129111111113</v>
      </c>
      <c r="I60" s="7"/>
      <c r="J60" s="12">
        <v>8853.0105831361107</v>
      </c>
      <c r="K60" s="12">
        <v>3.0233255999999993</v>
      </c>
      <c r="L60" s="12">
        <v>2313.6057640000004</v>
      </c>
      <c r="M60" s="25">
        <f t="shared" si="0"/>
        <v>39099.833333333336</v>
      </c>
      <c r="O60" s="46">
        <f t="shared" si="1"/>
        <v>9439.2267616249956</v>
      </c>
    </row>
    <row r="61" spans="2:15" x14ac:dyDescent="0.2">
      <c r="B61" s="9">
        <v>41745</v>
      </c>
      <c r="C61" s="10">
        <v>39099.875</v>
      </c>
      <c r="D61" s="11">
        <v>2580.7764569999999</v>
      </c>
      <c r="E61" s="11">
        <v>3645.1842225300002</v>
      </c>
      <c r="F61" s="11">
        <v>1309.156784</v>
      </c>
      <c r="G61" s="11">
        <v>2675.2877818949919</v>
      </c>
      <c r="H61" s="11">
        <v>1345.1249111111113</v>
      </c>
      <c r="I61" s="7"/>
      <c r="J61" s="12">
        <v>8468.8280601361039</v>
      </c>
      <c r="K61" s="12">
        <v>3.4583164000000002</v>
      </c>
      <c r="L61" s="12">
        <v>3083.2437800000002</v>
      </c>
      <c r="M61" s="25">
        <f t="shared" si="0"/>
        <v>39099.875</v>
      </c>
      <c r="O61" s="46">
        <f t="shared" si="1"/>
        <v>10210.405245424992</v>
      </c>
    </row>
    <row r="62" spans="2:15" x14ac:dyDescent="0.2">
      <c r="B62" s="9">
        <v>41745</v>
      </c>
      <c r="C62" s="10">
        <v>39099.916666666664</v>
      </c>
      <c r="D62" s="11">
        <v>2530.5232879999999</v>
      </c>
      <c r="E62" s="11">
        <v>3190.6105404500004</v>
      </c>
      <c r="F62" s="11">
        <v>1227.2689010000001</v>
      </c>
      <c r="G62" s="11">
        <v>2637.6782037749958</v>
      </c>
      <c r="H62" s="11">
        <v>1621.3489111111112</v>
      </c>
      <c r="I62" s="7"/>
      <c r="J62" s="12">
        <v>8191.4051019361077</v>
      </c>
      <c r="K62" s="12">
        <v>109.8453624</v>
      </c>
      <c r="L62" s="12">
        <v>2906.1793800000005</v>
      </c>
      <c r="M62" s="25">
        <f t="shared" si="0"/>
        <v>39099.916666666664</v>
      </c>
      <c r="O62" s="46">
        <f t="shared" si="1"/>
        <v>9586.0809332249955</v>
      </c>
    </row>
    <row r="63" spans="2:15" x14ac:dyDescent="0.2">
      <c r="B63" s="9">
        <v>41745</v>
      </c>
      <c r="C63" s="10">
        <v>39099.958333333336</v>
      </c>
      <c r="D63" s="11">
        <v>2330.7030580000001</v>
      </c>
      <c r="E63" s="11">
        <v>1698.1160478500001</v>
      </c>
      <c r="F63" s="11">
        <v>1253.161106</v>
      </c>
      <c r="G63" s="11">
        <v>2900.8942156149997</v>
      </c>
      <c r="H63" s="11">
        <v>2453.9889111111111</v>
      </c>
      <c r="I63" s="7"/>
      <c r="J63" s="12">
        <v>7654.0693657761112</v>
      </c>
      <c r="K63" s="12">
        <v>488.90031280000005</v>
      </c>
      <c r="L63" s="12">
        <v>2493.8936600000002</v>
      </c>
      <c r="M63" s="25">
        <f>+C63</f>
        <v>39099.958333333336</v>
      </c>
      <c r="O63" s="46">
        <f t="shared" si="1"/>
        <v>8182.8744274649998</v>
      </c>
    </row>
  </sheetData>
  <phoneticPr fontId="20" type="noConversion"/>
  <conditionalFormatting sqref="I39">
    <cfRule type="cellIs" dxfId="26" priority="2" stopIfTrue="1" operator="notBetween">
      <formula>-1</formula>
      <formula>1</formula>
    </cfRule>
  </conditionalFormatting>
  <conditionalFormatting sqref="I40:I63">
    <cfRule type="cellIs" dxfId="25" priority="3" stopIfTrue="1" operator="notBetween">
      <formula>-0.01</formula>
      <formula>0.01</formula>
    </cfRule>
  </conditionalFormatting>
  <conditionalFormatting sqref="I39">
    <cfRule type="cellIs" dxfId="24" priority="1" stopIfTrue="1" operator="notBetween">
      <formula>-1</formula>
      <formula>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Gesamten Elektrizitätsversorgung an den 3. Mittwochen im Jahr "&amp;YEAR(B5)</f>
        <v>Bilanz der Gesamten Elektrizitätsversorgung an den 3. Mittwochen im Jahr 2014</v>
      </c>
      <c r="I2"/>
    </row>
    <row r="3" spans="2:17" s="2" customFormat="1" ht="15" customHeight="1" x14ac:dyDescent="0.2">
      <c r="B3" s="3" t="s">
        <v>20</v>
      </c>
      <c r="I3"/>
    </row>
    <row r="5" spans="2:17" ht="18" x14ac:dyDescent="0.25">
      <c r="B5" s="15">
        <f>+B40</f>
        <v>41780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39099.458333333336</v>
      </c>
      <c r="P10" s="45">
        <f>MAX(J$40:J$63)</f>
        <v>8935.129564160623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39099.125</v>
      </c>
      <c r="P14" s="45">
        <f>MIN(J$40:J$63)</f>
        <v>5949.6459999436274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3.5242919693700969E-11</v>
      </c>
      <c r="J39" s="8" t="s">
        <v>7</v>
      </c>
      <c r="K39" s="8" t="s">
        <v>8</v>
      </c>
      <c r="L39" s="8" t="s">
        <v>9</v>
      </c>
    </row>
    <row r="40" spans="2:83" x14ac:dyDescent="0.2">
      <c r="B40" s="9">
        <v>41780</v>
      </c>
      <c r="C40" s="10">
        <v>39099</v>
      </c>
      <c r="D40" s="11">
        <v>3575.586546</v>
      </c>
      <c r="E40" s="11">
        <v>1609.74568875</v>
      </c>
      <c r="F40" s="11">
        <v>952.12566200000003</v>
      </c>
      <c r="G40" s="11">
        <v>2231.3093668589963</v>
      </c>
      <c r="H40" s="11">
        <v>1443.1883534946239</v>
      </c>
      <c r="I40" s="7">
        <v>0</v>
      </c>
      <c r="J40" s="12">
        <v>6726.2392555036195</v>
      </c>
      <c r="K40" s="12">
        <v>140.56684159999992</v>
      </c>
      <c r="L40" s="12">
        <v>2945.1495200000004</v>
      </c>
      <c r="M40" s="25">
        <f>+C40</f>
        <v>39099</v>
      </c>
      <c r="N40" s="13"/>
      <c r="O40" s="46">
        <f>SUM(D40:G40)</f>
        <v>8368.7672636089956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41780</v>
      </c>
      <c r="C41" s="10">
        <v>39099.041666666664</v>
      </c>
      <c r="D41" s="11">
        <v>3544.6036679999997</v>
      </c>
      <c r="E41" s="11">
        <v>1023.34097525</v>
      </c>
      <c r="F41" s="11">
        <v>846.59372300000007</v>
      </c>
      <c r="G41" s="11">
        <v>2314.372917999</v>
      </c>
      <c r="H41" s="11">
        <v>1630.5083534946236</v>
      </c>
      <c r="I41" s="7">
        <v>4.5474735088646412E-12</v>
      </c>
      <c r="J41" s="12">
        <v>6294.9105517436192</v>
      </c>
      <c r="K41" s="12">
        <v>478.25136600000002</v>
      </c>
      <c r="L41" s="12">
        <v>2586.2577200000001</v>
      </c>
      <c r="M41" s="25">
        <f t="shared" ref="M41:M62" si="0">+C41</f>
        <v>39099.041666666664</v>
      </c>
      <c r="O41" s="46">
        <f t="shared" ref="O41:O63" si="1">SUM(D41:G41)</f>
        <v>7728.9112842489994</v>
      </c>
    </row>
    <row r="42" spans="2:83" x14ac:dyDescent="0.2">
      <c r="B42" s="9">
        <v>41780</v>
      </c>
      <c r="C42" s="10">
        <v>39099.083333333336</v>
      </c>
      <c r="D42" s="11">
        <v>3524.7296620000002</v>
      </c>
      <c r="E42" s="11">
        <v>949.92989</v>
      </c>
      <c r="F42" s="11">
        <v>820.44751799999995</v>
      </c>
      <c r="G42" s="11">
        <v>2385.0287215289959</v>
      </c>
      <c r="H42" s="11">
        <v>1813.4603534946236</v>
      </c>
      <c r="I42" s="7">
        <v>0</v>
      </c>
      <c r="J42" s="12">
        <v>6166.0525182236197</v>
      </c>
      <c r="K42" s="12">
        <v>718.88386679999996</v>
      </c>
      <c r="L42" s="12">
        <v>2608.65976</v>
      </c>
      <c r="M42" s="25">
        <f t="shared" si="0"/>
        <v>39099.083333333336</v>
      </c>
      <c r="O42" s="46">
        <f t="shared" si="1"/>
        <v>7680.1357915289955</v>
      </c>
    </row>
    <row r="43" spans="2:83" x14ac:dyDescent="0.2">
      <c r="B43" s="9">
        <v>41780</v>
      </c>
      <c r="C43" s="10">
        <v>39099.125</v>
      </c>
      <c r="D43" s="11">
        <v>3533.9827879999998</v>
      </c>
      <c r="E43" s="11">
        <v>1233.5254837500001</v>
      </c>
      <c r="F43" s="11">
        <v>937.27880840000012</v>
      </c>
      <c r="G43" s="11">
        <v>2133.9902278990035</v>
      </c>
      <c r="H43" s="11">
        <v>1753.2163534946237</v>
      </c>
      <c r="I43" s="7">
        <v>0</v>
      </c>
      <c r="J43" s="12">
        <v>5949.6459999436274</v>
      </c>
      <c r="K43" s="12">
        <v>1152.7708816000002</v>
      </c>
      <c r="L43" s="12">
        <v>2489.5767799999999</v>
      </c>
      <c r="M43" s="25">
        <f t="shared" si="0"/>
        <v>39099.125</v>
      </c>
      <c r="O43" s="46">
        <f t="shared" si="1"/>
        <v>7838.7773080490042</v>
      </c>
    </row>
    <row r="44" spans="2:83" x14ac:dyDescent="0.2">
      <c r="B44" s="9">
        <v>41780</v>
      </c>
      <c r="C44" s="10">
        <v>39099.166666666664</v>
      </c>
      <c r="D44" s="11">
        <v>3522.5538939999997</v>
      </c>
      <c r="E44" s="11">
        <v>863.67064125000002</v>
      </c>
      <c r="F44" s="11">
        <v>976.38304100000005</v>
      </c>
      <c r="G44" s="11">
        <v>1979.1587593989998</v>
      </c>
      <c r="H44" s="11">
        <v>1893.7883534946236</v>
      </c>
      <c r="I44" s="7">
        <v>0</v>
      </c>
      <c r="J44" s="12">
        <v>5972.0271915436242</v>
      </c>
      <c r="K44" s="12">
        <v>1058.6485776000002</v>
      </c>
      <c r="L44" s="12">
        <v>2204.8789200000001</v>
      </c>
      <c r="M44" s="25">
        <f t="shared" si="0"/>
        <v>39099.166666666664</v>
      </c>
      <c r="O44" s="46">
        <f t="shared" si="1"/>
        <v>7341.7663356489993</v>
      </c>
    </row>
    <row r="45" spans="2:83" x14ac:dyDescent="0.2">
      <c r="B45" s="9">
        <v>41780</v>
      </c>
      <c r="C45" s="10">
        <v>39099.208333333336</v>
      </c>
      <c r="D45" s="11">
        <v>3465.8964369999999</v>
      </c>
      <c r="E45" s="11">
        <v>830.38141450000001</v>
      </c>
      <c r="F45" s="11">
        <v>990.57606899999996</v>
      </c>
      <c r="G45" s="11">
        <v>1969.4963805889959</v>
      </c>
      <c r="H45" s="11">
        <v>1770.1083534946238</v>
      </c>
      <c r="I45" s="7">
        <v>-4.0927261579781771E-12</v>
      </c>
      <c r="J45" s="12">
        <v>6285.8591537836237</v>
      </c>
      <c r="K45" s="12">
        <v>550.73764080000001</v>
      </c>
      <c r="L45" s="12">
        <v>2189.8618599999995</v>
      </c>
      <c r="M45" s="25">
        <f t="shared" si="0"/>
        <v>39099.208333333336</v>
      </c>
      <c r="O45" s="46">
        <f t="shared" si="1"/>
        <v>7256.3503010889954</v>
      </c>
    </row>
    <row r="46" spans="2:83" x14ac:dyDescent="0.2">
      <c r="B46" s="9">
        <v>41780</v>
      </c>
      <c r="C46" s="10">
        <v>39099.25</v>
      </c>
      <c r="D46" s="11">
        <v>3534.3387150000003</v>
      </c>
      <c r="E46" s="11">
        <v>1671.3292440000002</v>
      </c>
      <c r="F46" s="11">
        <v>1056.2621060000001</v>
      </c>
      <c r="G46" s="11">
        <v>2056.1287778089959</v>
      </c>
      <c r="H46" s="11">
        <v>1628.3443534946236</v>
      </c>
      <c r="I46" s="7">
        <v>0</v>
      </c>
      <c r="J46" s="12">
        <v>7239.6258087036204</v>
      </c>
      <c r="K46" s="12">
        <v>862.49954760000014</v>
      </c>
      <c r="L46" s="12">
        <v>1844.2778400000002</v>
      </c>
      <c r="M46" s="25">
        <f t="shared" si="0"/>
        <v>39099.25</v>
      </c>
      <c r="O46" s="46">
        <f t="shared" si="1"/>
        <v>8318.0588428089959</v>
      </c>
    </row>
    <row r="47" spans="2:83" x14ac:dyDescent="0.2">
      <c r="B47" s="9">
        <v>41780</v>
      </c>
      <c r="C47" s="10">
        <v>39099.291666666664</v>
      </c>
      <c r="D47" s="11">
        <v>3614.5758720000003</v>
      </c>
      <c r="E47" s="11">
        <v>3008.7674772500004</v>
      </c>
      <c r="F47" s="11">
        <v>1132.1709619999999</v>
      </c>
      <c r="G47" s="11">
        <v>2087.5160380159964</v>
      </c>
      <c r="H47" s="11">
        <v>1201.9963534946237</v>
      </c>
      <c r="I47" s="7">
        <v>0</v>
      </c>
      <c r="J47" s="12">
        <v>8266.8438751606191</v>
      </c>
      <c r="K47" s="12">
        <v>423.31444759999999</v>
      </c>
      <c r="L47" s="12">
        <v>2354.8683799999999</v>
      </c>
      <c r="M47" s="25">
        <f t="shared" si="0"/>
        <v>39099.291666666664</v>
      </c>
      <c r="O47" s="46">
        <f t="shared" si="1"/>
        <v>9843.0303492659968</v>
      </c>
    </row>
    <row r="48" spans="2:83" x14ac:dyDescent="0.2">
      <c r="B48" s="9">
        <v>41780</v>
      </c>
      <c r="C48" s="10">
        <v>39099.333333333336</v>
      </c>
      <c r="D48" s="11">
        <v>3635.886383</v>
      </c>
      <c r="E48" s="11">
        <v>3992.9527862500004</v>
      </c>
      <c r="F48" s="11">
        <v>1108.821494</v>
      </c>
      <c r="G48" s="11">
        <v>1921.8481685760003</v>
      </c>
      <c r="H48" s="11">
        <v>1150.7929134946237</v>
      </c>
      <c r="I48" s="7">
        <v>0</v>
      </c>
      <c r="J48" s="12">
        <v>8698.5756545206241</v>
      </c>
      <c r="K48" s="12">
        <v>4.1182907999999996</v>
      </c>
      <c r="L48" s="12">
        <v>3107.6078000000002</v>
      </c>
      <c r="M48" s="25">
        <f t="shared" si="0"/>
        <v>39099.333333333336</v>
      </c>
      <c r="O48" s="46">
        <f t="shared" si="1"/>
        <v>10659.508831826</v>
      </c>
    </row>
    <row r="49" spans="2:15" x14ac:dyDescent="0.2">
      <c r="B49" s="9">
        <v>41780</v>
      </c>
      <c r="C49" s="10">
        <v>39099.375</v>
      </c>
      <c r="D49" s="11">
        <v>3684.4394990000001</v>
      </c>
      <c r="E49" s="11">
        <v>4119.9847709999958</v>
      </c>
      <c r="F49" s="11">
        <v>1110.249378</v>
      </c>
      <c r="G49" s="11">
        <v>2061.9851847860045</v>
      </c>
      <c r="H49" s="11">
        <v>1083.8563134946237</v>
      </c>
      <c r="I49" s="7">
        <v>0</v>
      </c>
      <c r="J49" s="12">
        <v>8750.3566886806238</v>
      </c>
      <c r="K49" s="12">
        <v>43.487157599999996</v>
      </c>
      <c r="L49" s="12">
        <v>3266.6713000000004</v>
      </c>
      <c r="M49" s="25">
        <f t="shared" si="0"/>
        <v>39099.375</v>
      </c>
      <c r="O49" s="46">
        <f t="shared" si="1"/>
        <v>10976.658832786001</v>
      </c>
    </row>
    <row r="50" spans="2:15" x14ac:dyDescent="0.2">
      <c r="B50" s="9">
        <v>41780</v>
      </c>
      <c r="C50" s="10">
        <v>39099.416666666664</v>
      </c>
      <c r="D50" s="11">
        <v>3673.1983810000002</v>
      </c>
      <c r="E50" s="11">
        <v>3401.62214275</v>
      </c>
      <c r="F50" s="11">
        <v>1098.1358499999999</v>
      </c>
      <c r="G50" s="11">
        <v>2215.2903729959994</v>
      </c>
      <c r="H50" s="11">
        <v>1243.8665734946237</v>
      </c>
      <c r="I50" s="7">
        <v>0</v>
      </c>
      <c r="J50" s="12">
        <v>8789.7510238406248</v>
      </c>
      <c r="K50" s="12">
        <v>6.2739963999999997</v>
      </c>
      <c r="L50" s="12">
        <v>2836.0882999999999</v>
      </c>
      <c r="M50" s="25">
        <f t="shared" si="0"/>
        <v>39099.416666666664</v>
      </c>
      <c r="O50" s="46">
        <f t="shared" si="1"/>
        <v>10388.246746745999</v>
      </c>
    </row>
    <row r="51" spans="2:15" x14ac:dyDescent="0.2">
      <c r="B51" s="9">
        <v>41780</v>
      </c>
      <c r="C51" s="10">
        <v>39099.458333333336</v>
      </c>
      <c r="D51" s="11">
        <v>3682.9471870000002</v>
      </c>
      <c r="E51" s="11">
        <v>3688.0715342500002</v>
      </c>
      <c r="F51" s="11">
        <v>1095.2475220000001</v>
      </c>
      <c r="G51" s="11">
        <v>2421.9202758160004</v>
      </c>
      <c r="H51" s="11">
        <v>1243.4045934946237</v>
      </c>
      <c r="I51" s="7">
        <v>0</v>
      </c>
      <c r="J51" s="12">
        <v>8935.129564160623</v>
      </c>
      <c r="K51" s="12">
        <v>3.8708483999999999</v>
      </c>
      <c r="L51" s="12">
        <v>3192.5907000000002</v>
      </c>
      <c r="M51" s="25">
        <f t="shared" si="0"/>
        <v>39099.458333333336</v>
      </c>
      <c r="O51" s="46">
        <f t="shared" si="1"/>
        <v>10888.186519066001</v>
      </c>
    </row>
    <row r="52" spans="2:15" x14ac:dyDescent="0.2">
      <c r="B52" s="9">
        <v>41780</v>
      </c>
      <c r="C52" s="10">
        <v>39099.5</v>
      </c>
      <c r="D52" s="11">
        <v>3637.6176</v>
      </c>
      <c r="E52" s="11">
        <v>3396.6617405000002</v>
      </c>
      <c r="F52" s="11">
        <v>1002.6787509999999</v>
      </c>
      <c r="G52" s="11">
        <v>2593.2261635060008</v>
      </c>
      <c r="H52" s="11">
        <v>1339.8437134946237</v>
      </c>
      <c r="I52" s="7">
        <v>0</v>
      </c>
      <c r="J52" s="12">
        <v>8881.342634900624</v>
      </c>
      <c r="K52" s="12">
        <v>4.9423335999999995</v>
      </c>
      <c r="L52" s="12">
        <v>3083.7429999999999</v>
      </c>
      <c r="M52" s="25">
        <f t="shared" si="0"/>
        <v>39099.5</v>
      </c>
      <c r="O52" s="46">
        <f t="shared" si="1"/>
        <v>10630.184255006001</v>
      </c>
    </row>
    <row r="53" spans="2:15" x14ac:dyDescent="0.2">
      <c r="B53" s="9">
        <v>41780</v>
      </c>
      <c r="C53" s="10">
        <v>39099.541666666664</v>
      </c>
      <c r="D53" s="11">
        <v>3606.5003300000003</v>
      </c>
      <c r="E53" s="11">
        <v>2433.7353355</v>
      </c>
      <c r="F53" s="11">
        <v>964.33536299999992</v>
      </c>
      <c r="G53" s="11">
        <v>2775.886924905004</v>
      </c>
      <c r="H53" s="11">
        <v>1525.6991534946237</v>
      </c>
      <c r="I53" s="7">
        <v>0</v>
      </c>
      <c r="J53" s="12">
        <v>8793.0298788996279</v>
      </c>
      <c r="K53" s="12">
        <v>69.265428</v>
      </c>
      <c r="L53" s="12">
        <v>2443.8618000000001</v>
      </c>
      <c r="M53" s="25">
        <f t="shared" si="0"/>
        <v>39099.541666666664</v>
      </c>
      <c r="O53" s="46">
        <f t="shared" si="1"/>
        <v>9780.4579534050044</v>
      </c>
    </row>
    <row r="54" spans="2:15" x14ac:dyDescent="0.2">
      <c r="B54" s="9">
        <v>41780</v>
      </c>
      <c r="C54" s="10">
        <v>39099.583333333336</v>
      </c>
      <c r="D54" s="11">
        <v>3593.194657</v>
      </c>
      <c r="E54" s="11">
        <v>2860.0248685000001</v>
      </c>
      <c r="F54" s="11">
        <v>977.70825600000012</v>
      </c>
      <c r="G54" s="11">
        <v>2741.55209728</v>
      </c>
      <c r="H54" s="11">
        <v>1535.8544334946237</v>
      </c>
      <c r="I54" s="7">
        <v>0</v>
      </c>
      <c r="J54" s="12">
        <v>8680.3294754746239</v>
      </c>
      <c r="K54" s="12">
        <v>59.439236799999996</v>
      </c>
      <c r="L54" s="12">
        <v>2968.5656000000004</v>
      </c>
      <c r="M54" s="25">
        <f t="shared" si="0"/>
        <v>39099.583333333336</v>
      </c>
      <c r="O54" s="46">
        <f t="shared" si="1"/>
        <v>10172.479878780001</v>
      </c>
    </row>
    <row r="55" spans="2:15" x14ac:dyDescent="0.2">
      <c r="B55" s="9">
        <v>41780</v>
      </c>
      <c r="C55" s="10">
        <v>39099.625</v>
      </c>
      <c r="D55" s="11">
        <v>3585.7249149999998</v>
      </c>
      <c r="E55" s="11">
        <v>2599.3297517500005</v>
      </c>
      <c r="F55" s="11">
        <v>1004.002289</v>
      </c>
      <c r="G55" s="11">
        <v>2652.7661617159961</v>
      </c>
      <c r="H55" s="11">
        <v>1462.3628934946237</v>
      </c>
      <c r="I55" s="7">
        <v>0</v>
      </c>
      <c r="J55" s="12">
        <v>8628.5191061606183</v>
      </c>
      <c r="K55" s="12">
        <v>4.4799047999999999</v>
      </c>
      <c r="L55" s="12">
        <v>2671.1870000000004</v>
      </c>
      <c r="M55" s="25">
        <f t="shared" si="0"/>
        <v>39099.625</v>
      </c>
      <c r="O55" s="46">
        <f t="shared" si="1"/>
        <v>9841.8231174659959</v>
      </c>
    </row>
    <row r="56" spans="2:15" x14ac:dyDescent="0.2">
      <c r="B56" s="9">
        <v>41780</v>
      </c>
      <c r="C56" s="10">
        <v>39099.666666666664</v>
      </c>
      <c r="D56" s="11">
        <v>3621.0370120000002</v>
      </c>
      <c r="E56" s="11">
        <v>2539.4966912499999</v>
      </c>
      <c r="F56" s="11">
        <v>1016.317994</v>
      </c>
      <c r="G56" s="11">
        <v>2680.1668001359999</v>
      </c>
      <c r="H56" s="11">
        <v>1238.3723934946236</v>
      </c>
      <c r="I56" s="7">
        <v>0</v>
      </c>
      <c r="J56" s="12">
        <v>8511.404956880624</v>
      </c>
      <c r="K56" s="12">
        <v>42.14953399999996</v>
      </c>
      <c r="L56" s="12">
        <v>2541.8363999999997</v>
      </c>
      <c r="M56" s="25">
        <f t="shared" si="0"/>
        <v>39099.666666666664</v>
      </c>
      <c r="O56" s="46">
        <f t="shared" si="1"/>
        <v>9857.0184973859996</v>
      </c>
    </row>
    <row r="57" spans="2:15" x14ac:dyDescent="0.2">
      <c r="B57" s="9">
        <v>41780</v>
      </c>
      <c r="C57" s="10">
        <v>39099.708333333336</v>
      </c>
      <c r="D57" s="11">
        <v>3642.1323480000001</v>
      </c>
      <c r="E57" s="11">
        <v>2600.4581790000002</v>
      </c>
      <c r="F57" s="11">
        <v>1014.9328170000001</v>
      </c>
      <c r="G57" s="11">
        <v>2811.8430128659957</v>
      </c>
      <c r="H57" s="11">
        <v>1088.3182534946238</v>
      </c>
      <c r="I57" s="7">
        <v>0</v>
      </c>
      <c r="J57" s="12">
        <v>8423.9316715606201</v>
      </c>
      <c r="K57" s="12">
        <v>443.86963880000002</v>
      </c>
      <c r="L57" s="12">
        <v>2289.8833000000004</v>
      </c>
      <c r="M57" s="25">
        <f t="shared" si="0"/>
        <v>39099.708333333336</v>
      </c>
      <c r="O57" s="46">
        <f t="shared" si="1"/>
        <v>10069.366356865996</v>
      </c>
    </row>
    <row r="58" spans="2:15" x14ac:dyDescent="0.2">
      <c r="B58" s="9">
        <v>41780</v>
      </c>
      <c r="C58" s="10">
        <v>39099.75</v>
      </c>
      <c r="D58" s="11">
        <v>3665.145806</v>
      </c>
      <c r="E58" s="11">
        <v>3215.4295497500002</v>
      </c>
      <c r="F58" s="11">
        <v>1086.4839620000002</v>
      </c>
      <c r="G58" s="11">
        <v>2537.9482113160002</v>
      </c>
      <c r="H58" s="11">
        <v>983.80203349462374</v>
      </c>
      <c r="I58" s="7">
        <v>3.637978807091713E-12</v>
      </c>
      <c r="J58" s="12">
        <v>8347.37186856062</v>
      </c>
      <c r="K58" s="12">
        <v>114.53269399999999</v>
      </c>
      <c r="L58" s="12">
        <v>3026.9050000000002</v>
      </c>
      <c r="M58" s="25">
        <f t="shared" si="0"/>
        <v>39099.75</v>
      </c>
      <c r="O58" s="46">
        <f t="shared" si="1"/>
        <v>10505.007529066001</v>
      </c>
    </row>
    <row r="59" spans="2:15" x14ac:dyDescent="0.2">
      <c r="B59" s="9">
        <v>41780</v>
      </c>
      <c r="C59" s="10">
        <v>39099.791666666664</v>
      </c>
      <c r="D59" s="11">
        <v>3690.1684329999998</v>
      </c>
      <c r="E59" s="11">
        <v>3684.70217275</v>
      </c>
      <c r="F59" s="11">
        <v>1134.817434</v>
      </c>
      <c r="G59" s="11">
        <v>2297.7434118189999</v>
      </c>
      <c r="H59" s="11">
        <v>927.69235349462372</v>
      </c>
      <c r="I59" s="7">
        <v>0</v>
      </c>
      <c r="J59" s="12">
        <v>8203.5911630636238</v>
      </c>
      <c r="K59" s="12">
        <v>3.3029219999999997</v>
      </c>
      <c r="L59" s="12">
        <v>3528.2297200000003</v>
      </c>
      <c r="M59" s="25">
        <f t="shared" si="0"/>
        <v>39099.791666666664</v>
      </c>
      <c r="O59" s="46">
        <f t="shared" si="1"/>
        <v>10807.431451569</v>
      </c>
    </row>
    <row r="60" spans="2:15" x14ac:dyDescent="0.2">
      <c r="B60" s="9">
        <v>41780</v>
      </c>
      <c r="C60" s="10">
        <v>39099.833333333336</v>
      </c>
      <c r="D60" s="11">
        <v>3665.1773310000003</v>
      </c>
      <c r="E60" s="11">
        <v>2933.92770075</v>
      </c>
      <c r="F60" s="11">
        <v>1087.792228</v>
      </c>
      <c r="G60" s="11">
        <v>2472.6032673389923</v>
      </c>
      <c r="H60" s="11">
        <v>896.2363534946237</v>
      </c>
      <c r="I60" s="7">
        <v>0</v>
      </c>
      <c r="J60" s="12">
        <v>7981.8613185836157</v>
      </c>
      <c r="K60" s="12">
        <v>2.3207419999999996</v>
      </c>
      <c r="L60" s="12">
        <v>3071.5548199999998</v>
      </c>
      <c r="M60" s="25">
        <f t="shared" si="0"/>
        <v>39099.833333333336</v>
      </c>
      <c r="O60" s="46">
        <f t="shared" si="1"/>
        <v>10159.500527088992</v>
      </c>
    </row>
    <row r="61" spans="2:15" x14ac:dyDescent="0.2">
      <c r="B61" s="9">
        <v>41780</v>
      </c>
      <c r="C61" s="10">
        <v>39099.875</v>
      </c>
      <c r="D61" s="11">
        <v>3703.9737870000004</v>
      </c>
      <c r="E61" s="11">
        <v>2708.236817</v>
      </c>
      <c r="F61" s="11">
        <v>993.931378</v>
      </c>
      <c r="G61" s="11">
        <v>2700.6863723289916</v>
      </c>
      <c r="H61" s="11">
        <v>965.61235349462368</v>
      </c>
      <c r="I61" s="7">
        <v>0</v>
      </c>
      <c r="J61" s="12">
        <v>7945.0924042236156</v>
      </c>
      <c r="K61" s="12">
        <v>147.60856359999994</v>
      </c>
      <c r="L61" s="12">
        <v>2979.73974</v>
      </c>
      <c r="M61" s="25">
        <f t="shared" si="0"/>
        <v>39099.875</v>
      </c>
      <c r="O61" s="46">
        <f t="shared" si="1"/>
        <v>10106.828354328991</v>
      </c>
    </row>
    <row r="62" spans="2:15" x14ac:dyDescent="0.2">
      <c r="B62" s="9">
        <v>41780</v>
      </c>
      <c r="C62" s="10">
        <v>39099.916666666664</v>
      </c>
      <c r="D62" s="11">
        <v>3669.2864760000002</v>
      </c>
      <c r="E62" s="11">
        <v>2242.3381029999996</v>
      </c>
      <c r="F62" s="11">
        <v>919.09126100000003</v>
      </c>
      <c r="G62" s="11">
        <v>2716.7209403289935</v>
      </c>
      <c r="H62" s="11">
        <v>1315.1563534946238</v>
      </c>
      <c r="I62" s="7">
        <v>0</v>
      </c>
      <c r="J62" s="12">
        <v>7707.7057402236187</v>
      </c>
      <c r="K62" s="12">
        <v>81.377193599999998</v>
      </c>
      <c r="L62" s="12">
        <v>3073.5102000000002</v>
      </c>
      <c r="M62" s="25">
        <f t="shared" si="0"/>
        <v>39099.916666666664</v>
      </c>
      <c r="O62" s="46">
        <f t="shared" si="1"/>
        <v>9547.4367803289933</v>
      </c>
    </row>
    <row r="63" spans="2:15" x14ac:dyDescent="0.2">
      <c r="B63" s="9">
        <v>41780</v>
      </c>
      <c r="C63" s="10">
        <v>39099.958333333336</v>
      </c>
      <c r="D63" s="11">
        <v>3641.58322</v>
      </c>
      <c r="E63" s="11">
        <v>1391.3988005000003</v>
      </c>
      <c r="F63" s="11">
        <v>904.02541000000008</v>
      </c>
      <c r="G63" s="11">
        <v>2729.3110125889957</v>
      </c>
      <c r="H63" s="11">
        <v>1918.3683534946238</v>
      </c>
      <c r="I63" s="7">
        <v>-4.0927261579781771E-12</v>
      </c>
      <c r="J63" s="12">
        <v>7192.361886183623</v>
      </c>
      <c r="K63" s="12">
        <v>127.91723039999995</v>
      </c>
      <c r="L63" s="12">
        <v>3264.4076800000003</v>
      </c>
      <c r="M63" s="25">
        <f>+C63</f>
        <v>39099.958333333336</v>
      </c>
      <c r="O63" s="46">
        <f t="shared" si="1"/>
        <v>8666.318443088996</v>
      </c>
    </row>
  </sheetData>
  <phoneticPr fontId="20" type="noConversion"/>
  <conditionalFormatting sqref="I39">
    <cfRule type="cellIs" dxfId="23" priority="2" stopIfTrue="1" operator="notBetween">
      <formula>-1</formula>
      <formula>1</formula>
    </cfRule>
  </conditionalFormatting>
  <conditionalFormatting sqref="I40:I63">
    <cfRule type="cellIs" dxfId="22" priority="3" stopIfTrue="1" operator="notBetween">
      <formula>-0.01</formula>
      <formula>0.01</formula>
    </cfRule>
  </conditionalFormatting>
  <conditionalFormatting sqref="I39">
    <cfRule type="cellIs" dxfId="21" priority="1" stopIfTrue="1" operator="notBetween">
      <formula>-1</formula>
      <formula>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Gesamten Elektrizitätsversorgung an den 3. Mittwochen im Jahr "&amp;YEAR(B5)</f>
        <v>Bilanz der Gesamten Elektrizitätsversorgung an den 3. Mittwochen im Jahr 2014</v>
      </c>
      <c r="I2"/>
    </row>
    <row r="3" spans="2:17" s="2" customFormat="1" ht="15" customHeight="1" x14ac:dyDescent="0.2">
      <c r="B3" s="3" t="s">
        <v>20</v>
      </c>
      <c r="I3"/>
    </row>
    <row r="5" spans="2:17" ht="18" x14ac:dyDescent="0.25">
      <c r="B5" s="15">
        <f>+B40</f>
        <v>41808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39099.5</v>
      </c>
      <c r="P10" s="45">
        <f>MAX(J$40:J$63)</f>
        <v>9122.0961264528887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39099.166666666664</v>
      </c>
      <c r="P14" s="45">
        <f>MIN(J$40:J$63)</f>
        <v>5882.9035119578894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3.5242919693700969E-11</v>
      </c>
      <c r="J39" s="8" t="s">
        <v>7</v>
      </c>
      <c r="K39" s="8" t="s">
        <v>8</v>
      </c>
      <c r="L39" s="8" t="s">
        <v>9</v>
      </c>
    </row>
    <row r="40" spans="2:83" x14ac:dyDescent="0.2">
      <c r="B40" s="9">
        <v>41808</v>
      </c>
      <c r="C40" s="10">
        <v>39099</v>
      </c>
      <c r="D40" s="11">
        <v>2697.9546420000001</v>
      </c>
      <c r="E40" s="11">
        <v>1129.6163147000002</v>
      </c>
      <c r="F40" s="11">
        <v>739.09629400000006</v>
      </c>
      <c r="G40" s="11">
        <v>1719.0599237689914</v>
      </c>
      <c r="H40" s="11">
        <v>2575.9941388888892</v>
      </c>
      <c r="I40" s="7"/>
      <c r="J40" s="12">
        <v>6730.3245197578808</v>
      </c>
      <c r="K40" s="12">
        <v>306.53599359999993</v>
      </c>
      <c r="L40" s="12">
        <v>1824.8607999999999</v>
      </c>
      <c r="M40" s="25">
        <f>+C40</f>
        <v>39099</v>
      </c>
      <c r="N40" s="13"/>
      <c r="O40" s="46">
        <f>SUM(D40:G40)</f>
        <v>6285.7271744689915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41808</v>
      </c>
      <c r="C41" s="10">
        <v>39099.041666666664</v>
      </c>
      <c r="D41" s="11">
        <v>2566.1140740000001</v>
      </c>
      <c r="E41" s="11">
        <v>891.69497780000006</v>
      </c>
      <c r="F41" s="11">
        <v>717.983971</v>
      </c>
      <c r="G41" s="11">
        <v>1766.9560893889968</v>
      </c>
      <c r="H41" s="11">
        <v>2844.4221388888886</v>
      </c>
      <c r="I41" s="7"/>
      <c r="J41" s="12">
        <v>6287.7295382778884</v>
      </c>
      <c r="K41" s="12">
        <v>1013.3574128</v>
      </c>
      <c r="L41" s="12">
        <v>1486.0843</v>
      </c>
      <c r="M41" s="25">
        <f t="shared" ref="M41:M62" si="0">+C41</f>
        <v>39099.041666666664</v>
      </c>
      <c r="O41" s="46">
        <f t="shared" ref="O41:O63" si="1">SUM(D41:G41)</f>
        <v>5942.7491121889962</v>
      </c>
    </row>
    <row r="42" spans="2:83" x14ac:dyDescent="0.2">
      <c r="B42" s="9">
        <v>41808</v>
      </c>
      <c r="C42" s="10">
        <v>39099.083333333336</v>
      </c>
      <c r="D42" s="11">
        <v>2590.152388</v>
      </c>
      <c r="E42" s="11">
        <v>775.05224648000001</v>
      </c>
      <c r="F42" s="11">
        <v>706.803766</v>
      </c>
      <c r="G42" s="11">
        <v>1690.5227163889999</v>
      </c>
      <c r="H42" s="11">
        <v>3222.8821388888887</v>
      </c>
      <c r="I42" s="7"/>
      <c r="J42" s="12">
        <v>6084.4357953578847</v>
      </c>
      <c r="K42" s="12">
        <v>1515.1345604000001</v>
      </c>
      <c r="L42" s="12">
        <v>1385.8429000000001</v>
      </c>
      <c r="M42" s="25">
        <f t="shared" si="0"/>
        <v>39099.083333333336</v>
      </c>
      <c r="O42" s="46">
        <f t="shared" si="1"/>
        <v>5762.5311168690005</v>
      </c>
    </row>
    <row r="43" spans="2:83" x14ac:dyDescent="0.2">
      <c r="B43" s="9">
        <v>41808</v>
      </c>
      <c r="C43" s="10">
        <v>39099.125</v>
      </c>
      <c r="D43" s="11">
        <v>2586.29594</v>
      </c>
      <c r="E43" s="11">
        <v>666.06308280000007</v>
      </c>
      <c r="F43" s="11">
        <v>714.98417700000005</v>
      </c>
      <c r="G43" s="11">
        <v>1555.6858377489959</v>
      </c>
      <c r="H43" s="11">
        <v>3192.2021388888888</v>
      </c>
      <c r="I43" s="7"/>
      <c r="J43" s="12">
        <v>5927.5828540378843</v>
      </c>
      <c r="K43" s="12">
        <v>1475.6987024</v>
      </c>
      <c r="L43" s="12">
        <v>1311.9496200000001</v>
      </c>
      <c r="M43" s="25">
        <f t="shared" si="0"/>
        <v>39099.125</v>
      </c>
      <c r="O43" s="46">
        <f t="shared" si="1"/>
        <v>5523.0290375489967</v>
      </c>
    </row>
    <row r="44" spans="2:83" x14ac:dyDescent="0.2">
      <c r="B44" s="9">
        <v>41808</v>
      </c>
      <c r="C44" s="10">
        <v>39099.166666666664</v>
      </c>
      <c r="D44" s="11">
        <v>2553.468488</v>
      </c>
      <c r="E44" s="11">
        <v>600.88951480000003</v>
      </c>
      <c r="F44" s="11">
        <v>724.0504380000001</v>
      </c>
      <c r="G44" s="11">
        <v>1550.3883202689997</v>
      </c>
      <c r="H44" s="11">
        <v>3321.7901388888886</v>
      </c>
      <c r="I44" s="7"/>
      <c r="J44" s="12">
        <v>5882.9035119578894</v>
      </c>
      <c r="K44" s="12">
        <v>1532.5372280000001</v>
      </c>
      <c r="L44" s="12">
        <v>1335.14616</v>
      </c>
      <c r="M44" s="25">
        <f t="shared" si="0"/>
        <v>39099.166666666664</v>
      </c>
      <c r="O44" s="46">
        <f t="shared" si="1"/>
        <v>5428.7967610690002</v>
      </c>
    </row>
    <row r="45" spans="2:83" x14ac:dyDescent="0.2">
      <c r="B45" s="9">
        <v>41808</v>
      </c>
      <c r="C45" s="10">
        <v>39099.208333333336</v>
      </c>
      <c r="D45" s="11">
        <v>2526.2780120000002</v>
      </c>
      <c r="E45" s="11">
        <v>570.75527980000004</v>
      </c>
      <c r="F45" s="11">
        <v>754.16013399999997</v>
      </c>
      <c r="G45" s="11">
        <v>1588.5564131890003</v>
      </c>
      <c r="H45" s="11">
        <v>3319.7061388888892</v>
      </c>
      <c r="I45" s="7"/>
      <c r="J45" s="12">
        <v>6222.2803834778842</v>
      </c>
      <c r="K45" s="12">
        <v>1208.7472744000002</v>
      </c>
      <c r="L45" s="12">
        <v>1328.4283200000002</v>
      </c>
      <c r="M45" s="25">
        <f t="shared" si="0"/>
        <v>39099.208333333336</v>
      </c>
      <c r="O45" s="46">
        <f t="shared" si="1"/>
        <v>5439.7498389890006</v>
      </c>
    </row>
    <row r="46" spans="2:83" x14ac:dyDescent="0.2">
      <c r="B46" s="9">
        <v>41808</v>
      </c>
      <c r="C46" s="10">
        <v>39099.25</v>
      </c>
      <c r="D46" s="11">
        <v>2651.5417780000002</v>
      </c>
      <c r="E46" s="11">
        <v>1039.0314055800002</v>
      </c>
      <c r="F46" s="11">
        <v>750.46649400000001</v>
      </c>
      <c r="G46" s="11">
        <v>1774.0735005289998</v>
      </c>
      <c r="H46" s="11">
        <v>2681.1261388888893</v>
      </c>
      <c r="I46" s="7"/>
      <c r="J46" s="12">
        <v>7173.8174701978887</v>
      </c>
      <c r="K46" s="12">
        <v>631.63834680000002</v>
      </c>
      <c r="L46" s="12">
        <v>1090.7835000000002</v>
      </c>
      <c r="M46" s="25">
        <f t="shared" si="0"/>
        <v>39099.25</v>
      </c>
      <c r="O46" s="46">
        <f t="shared" si="1"/>
        <v>6215.1131781090007</v>
      </c>
    </row>
    <row r="47" spans="2:83" x14ac:dyDescent="0.2">
      <c r="B47" s="9">
        <v>41808</v>
      </c>
      <c r="C47" s="10">
        <v>39099.291666666664</v>
      </c>
      <c r="D47" s="11">
        <v>2855.4131400000001</v>
      </c>
      <c r="E47" s="11">
        <v>2815.16886148</v>
      </c>
      <c r="F47" s="11">
        <v>747.10002699999995</v>
      </c>
      <c r="G47" s="11">
        <v>1685.7382834739963</v>
      </c>
      <c r="H47" s="11">
        <v>2006.194138888889</v>
      </c>
      <c r="I47" s="7"/>
      <c r="J47" s="12">
        <v>8295.3006260428847</v>
      </c>
      <c r="K47" s="12">
        <v>109.87830479999995</v>
      </c>
      <c r="L47" s="12">
        <v>1704.4355200000002</v>
      </c>
      <c r="M47" s="25">
        <f t="shared" si="0"/>
        <v>39099.291666666664</v>
      </c>
      <c r="O47" s="46">
        <f t="shared" si="1"/>
        <v>8103.4203119539961</v>
      </c>
    </row>
    <row r="48" spans="2:83" x14ac:dyDescent="0.2">
      <c r="B48" s="9">
        <v>41808</v>
      </c>
      <c r="C48" s="10">
        <v>39099.333333333336</v>
      </c>
      <c r="D48" s="11">
        <v>2831.628252</v>
      </c>
      <c r="E48" s="11">
        <v>3616.7338570700003</v>
      </c>
      <c r="F48" s="11">
        <v>737.44006000000013</v>
      </c>
      <c r="G48" s="11">
        <v>1665.7169875639963</v>
      </c>
      <c r="H48" s="11">
        <v>2061.9026388888888</v>
      </c>
      <c r="I48" s="7"/>
      <c r="J48" s="12">
        <v>8708.627748722889</v>
      </c>
      <c r="K48" s="12">
        <v>8.3634468000000002</v>
      </c>
      <c r="L48" s="12">
        <v>2196.4306000000001</v>
      </c>
      <c r="M48" s="25">
        <f t="shared" si="0"/>
        <v>39099.333333333336</v>
      </c>
      <c r="O48" s="46">
        <f t="shared" si="1"/>
        <v>8851.5191566339963</v>
      </c>
    </row>
    <row r="49" spans="2:15" x14ac:dyDescent="0.2">
      <c r="B49" s="9">
        <v>41808</v>
      </c>
      <c r="C49" s="10">
        <v>39099.375</v>
      </c>
      <c r="D49" s="11">
        <v>2810.1364080000003</v>
      </c>
      <c r="E49" s="11">
        <v>3162.5513620199999</v>
      </c>
      <c r="F49" s="11">
        <v>747.64313900000002</v>
      </c>
      <c r="G49" s="11">
        <v>1905.4325314539956</v>
      </c>
      <c r="H49" s="11">
        <v>2607.319878888889</v>
      </c>
      <c r="I49" s="7"/>
      <c r="J49" s="12">
        <v>8793.2975085628805</v>
      </c>
      <c r="K49" s="12">
        <v>180.63451079999996</v>
      </c>
      <c r="L49" s="12">
        <v>2259.1513000000004</v>
      </c>
      <c r="M49" s="25">
        <f t="shared" si="0"/>
        <v>39099.375</v>
      </c>
      <c r="O49" s="46">
        <f t="shared" si="1"/>
        <v>8625.7634404739947</v>
      </c>
    </row>
    <row r="50" spans="2:15" x14ac:dyDescent="0.2">
      <c r="B50" s="9">
        <v>41808</v>
      </c>
      <c r="C50" s="10">
        <v>39099.416666666664</v>
      </c>
      <c r="D50" s="11">
        <v>2844.5672319999999</v>
      </c>
      <c r="E50" s="11">
        <v>2661.8266518700002</v>
      </c>
      <c r="F50" s="11">
        <v>732.51857400000006</v>
      </c>
      <c r="G50" s="11">
        <v>2194.5456030039927</v>
      </c>
      <c r="H50" s="11">
        <v>3106.2396988888891</v>
      </c>
      <c r="I50" s="7"/>
      <c r="J50" s="12">
        <v>8894.0498077628818</v>
      </c>
      <c r="K50" s="12">
        <v>481.59405200000003</v>
      </c>
      <c r="L50" s="12">
        <v>2164.0539000000003</v>
      </c>
      <c r="M50" s="25">
        <f t="shared" si="0"/>
        <v>39099.416666666664</v>
      </c>
      <c r="O50" s="46">
        <f t="shared" si="1"/>
        <v>8433.4580608739925</v>
      </c>
    </row>
    <row r="51" spans="2:15" x14ac:dyDescent="0.2">
      <c r="B51" s="9">
        <v>41808</v>
      </c>
      <c r="C51" s="10">
        <v>39099.458333333336</v>
      </c>
      <c r="D51" s="11">
        <v>2735.2733640000001</v>
      </c>
      <c r="E51" s="11">
        <v>2618.8188261499999</v>
      </c>
      <c r="F51" s="11">
        <v>732.36961599999995</v>
      </c>
      <c r="G51" s="11">
        <v>1950.9471614819934</v>
      </c>
      <c r="H51" s="11">
        <v>3465.4253588888891</v>
      </c>
      <c r="I51" s="7"/>
      <c r="J51" s="12">
        <v>9090.560666920881</v>
      </c>
      <c r="K51" s="12">
        <v>483.70135959999999</v>
      </c>
      <c r="L51" s="12">
        <v>1928.5723</v>
      </c>
      <c r="M51" s="25">
        <f t="shared" si="0"/>
        <v>39099.458333333336</v>
      </c>
      <c r="O51" s="46">
        <f t="shared" si="1"/>
        <v>8037.4089676319936</v>
      </c>
    </row>
    <row r="52" spans="2:15" x14ac:dyDescent="0.2">
      <c r="B52" s="9">
        <v>41808</v>
      </c>
      <c r="C52" s="10">
        <v>39099.5</v>
      </c>
      <c r="D52" s="11">
        <v>2770.4186840000002</v>
      </c>
      <c r="E52" s="11">
        <v>2869.1943145000005</v>
      </c>
      <c r="F52" s="11">
        <v>728.47049900000002</v>
      </c>
      <c r="G52" s="11">
        <v>2113.3055080639997</v>
      </c>
      <c r="H52" s="11">
        <v>3346.1391388888892</v>
      </c>
      <c r="I52" s="7"/>
      <c r="J52" s="12">
        <v>9122.0961264528887</v>
      </c>
      <c r="K52" s="12">
        <v>405.13869800000003</v>
      </c>
      <c r="L52" s="12">
        <v>2300.2933200000002</v>
      </c>
      <c r="M52" s="25">
        <f t="shared" si="0"/>
        <v>39099.5</v>
      </c>
      <c r="O52" s="46">
        <f t="shared" si="1"/>
        <v>8481.3890055640004</v>
      </c>
    </row>
    <row r="53" spans="2:15" x14ac:dyDescent="0.2">
      <c r="B53" s="9">
        <v>41808</v>
      </c>
      <c r="C53" s="10">
        <v>39099.541666666664</v>
      </c>
      <c r="D53" s="11">
        <v>2620.1244300000003</v>
      </c>
      <c r="E53" s="11">
        <v>2103.5412540000002</v>
      </c>
      <c r="F53" s="11">
        <v>730.402738</v>
      </c>
      <c r="G53" s="11">
        <v>1746.0560183019959</v>
      </c>
      <c r="H53" s="11">
        <v>3994.3948788888893</v>
      </c>
      <c r="I53" s="7"/>
      <c r="J53" s="12">
        <v>8979.5001839908855</v>
      </c>
      <c r="K53" s="12">
        <v>78.462235199999952</v>
      </c>
      <c r="L53" s="12">
        <v>2136.5569000000005</v>
      </c>
      <c r="M53" s="25">
        <f t="shared" si="0"/>
        <v>39099.541666666664</v>
      </c>
      <c r="O53" s="46">
        <f t="shared" si="1"/>
        <v>7200.1244403019964</v>
      </c>
    </row>
    <row r="54" spans="2:15" x14ac:dyDescent="0.2">
      <c r="B54" s="9">
        <v>41808</v>
      </c>
      <c r="C54" s="10">
        <v>39099.583333333336</v>
      </c>
      <c r="D54" s="11">
        <v>2584.97433</v>
      </c>
      <c r="E54" s="11">
        <v>1635.3664115000001</v>
      </c>
      <c r="F54" s="11">
        <v>733.74359300000003</v>
      </c>
      <c r="G54" s="11">
        <v>1921.7291368939959</v>
      </c>
      <c r="H54" s="11">
        <v>4561.7023188888888</v>
      </c>
      <c r="I54" s="7"/>
      <c r="J54" s="12">
        <v>8842.8336970828859</v>
      </c>
      <c r="K54" s="12">
        <v>501.19719320000002</v>
      </c>
      <c r="L54" s="12">
        <v>2093.4849000000004</v>
      </c>
      <c r="M54" s="25">
        <f t="shared" si="0"/>
        <v>39099.583333333336</v>
      </c>
      <c r="O54" s="46">
        <f t="shared" si="1"/>
        <v>6875.8134713939962</v>
      </c>
    </row>
    <row r="55" spans="2:15" x14ac:dyDescent="0.2">
      <c r="B55" s="9">
        <v>41808</v>
      </c>
      <c r="C55" s="10">
        <v>39099.625</v>
      </c>
      <c r="D55" s="11">
        <v>2590.31104</v>
      </c>
      <c r="E55" s="11">
        <v>1432.8609449200001</v>
      </c>
      <c r="F55" s="11">
        <v>745.18632600000012</v>
      </c>
      <c r="G55" s="11">
        <v>1794.8880025139958</v>
      </c>
      <c r="H55" s="11">
        <v>4688.1600188888888</v>
      </c>
      <c r="I55" s="7"/>
      <c r="J55" s="12">
        <v>8762.2717087228848</v>
      </c>
      <c r="K55" s="12">
        <v>422.96437559999998</v>
      </c>
      <c r="L55" s="12">
        <v>2066.1702479999999</v>
      </c>
      <c r="M55" s="25">
        <f t="shared" si="0"/>
        <v>39099.625</v>
      </c>
      <c r="O55" s="46">
        <f t="shared" si="1"/>
        <v>6563.246313433996</v>
      </c>
    </row>
    <row r="56" spans="2:15" x14ac:dyDescent="0.2">
      <c r="B56" s="9">
        <v>41808</v>
      </c>
      <c r="C56" s="10">
        <v>39099.666666666664</v>
      </c>
      <c r="D56" s="11">
        <v>2627.9508879999998</v>
      </c>
      <c r="E56" s="11">
        <v>1117.7563150999999</v>
      </c>
      <c r="F56" s="11">
        <v>736.40102200000013</v>
      </c>
      <c r="G56" s="11">
        <v>1843.0413318140002</v>
      </c>
      <c r="H56" s="11">
        <v>4645.2700588888883</v>
      </c>
      <c r="I56" s="7"/>
      <c r="J56" s="12">
        <v>8587.1886518028896</v>
      </c>
      <c r="K56" s="12">
        <v>491.78373600000003</v>
      </c>
      <c r="L56" s="12">
        <v>1891.447228</v>
      </c>
      <c r="M56" s="25">
        <f t="shared" si="0"/>
        <v>39099.666666666664</v>
      </c>
      <c r="O56" s="46">
        <f t="shared" si="1"/>
        <v>6325.1495569139997</v>
      </c>
    </row>
    <row r="57" spans="2:15" x14ac:dyDescent="0.2">
      <c r="B57" s="9">
        <v>41808</v>
      </c>
      <c r="C57" s="10">
        <v>39099.708333333336</v>
      </c>
      <c r="D57" s="11">
        <v>2668.9785959999999</v>
      </c>
      <c r="E57" s="11">
        <v>984.95935211999995</v>
      </c>
      <c r="F57" s="11">
        <v>723.74986800000011</v>
      </c>
      <c r="G57" s="11">
        <v>1754.3220595939958</v>
      </c>
      <c r="H57" s="11">
        <v>4381.6880788888848</v>
      </c>
      <c r="I57" s="7"/>
      <c r="J57" s="12">
        <v>8479.243467802884</v>
      </c>
      <c r="K57" s="12">
        <v>541.68678680000005</v>
      </c>
      <c r="L57" s="12">
        <v>1492.7677000000001</v>
      </c>
      <c r="M57" s="25">
        <f t="shared" si="0"/>
        <v>39099.708333333336</v>
      </c>
      <c r="O57" s="46">
        <f t="shared" si="1"/>
        <v>6132.0098757139958</v>
      </c>
    </row>
    <row r="58" spans="2:15" x14ac:dyDescent="0.2">
      <c r="B58" s="9">
        <v>41808</v>
      </c>
      <c r="C58" s="10">
        <v>39099.75</v>
      </c>
      <c r="D58" s="11">
        <v>2698.28332</v>
      </c>
      <c r="E58" s="11">
        <v>1826.3565357499999</v>
      </c>
      <c r="F58" s="11">
        <v>708.22531200000003</v>
      </c>
      <c r="G58" s="11">
        <v>1682.5318973639919</v>
      </c>
      <c r="H58" s="11">
        <v>3470.5301788888892</v>
      </c>
      <c r="I58" s="7"/>
      <c r="J58" s="12">
        <v>8396.7660192028816</v>
      </c>
      <c r="K58" s="12">
        <v>594.15822480000008</v>
      </c>
      <c r="L58" s="12">
        <v>1395.0029999999999</v>
      </c>
      <c r="M58" s="25">
        <f t="shared" si="0"/>
        <v>39099.75</v>
      </c>
      <c r="O58" s="46">
        <f t="shared" si="1"/>
        <v>6915.3970651139916</v>
      </c>
    </row>
    <row r="59" spans="2:15" x14ac:dyDescent="0.2">
      <c r="B59" s="9">
        <v>41808</v>
      </c>
      <c r="C59" s="10">
        <v>39099.791666666664</v>
      </c>
      <c r="D59" s="11">
        <v>2788.0447119999999</v>
      </c>
      <c r="E59" s="11">
        <v>2339.0111890500002</v>
      </c>
      <c r="F59" s="11">
        <v>704.70666200000005</v>
      </c>
      <c r="G59" s="11">
        <v>1509.7310839789923</v>
      </c>
      <c r="H59" s="11">
        <v>2496.7290188888887</v>
      </c>
      <c r="I59" s="7"/>
      <c r="J59" s="12">
        <v>8155.575095517881</v>
      </c>
      <c r="K59" s="12">
        <v>21.147570399999999</v>
      </c>
      <c r="L59" s="12">
        <v>1661.5</v>
      </c>
      <c r="M59" s="25">
        <f t="shared" si="0"/>
        <v>39099.791666666664</v>
      </c>
      <c r="O59" s="46">
        <f t="shared" si="1"/>
        <v>7341.4936470289931</v>
      </c>
    </row>
    <row r="60" spans="2:15" x14ac:dyDescent="0.2">
      <c r="B60" s="9">
        <v>41808</v>
      </c>
      <c r="C60" s="10">
        <v>39099.833333333336</v>
      </c>
      <c r="D60" s="11">
        <v>2778.4788940000003</v>
      </c>
      <c r="E60" s="11">
        <v>2667.74496202</v>
      </c>
      <c r="F60" s="11">
        <v>717.22178399999996</v>
      </c>
      <c r="G60" s="11">
        <v>1460.0948351289958</v>
      </c>
      <c r="H60" s="11">
        <v>2025.062138888889</v>
      </c>
      <c r="I60" s="7"/>
      <c r="J60" s="12">
        <v>7816.3794912378844</v>
      </c>
      <c r="K60" s="12">
        <v>10.0777628</v>
      </c>
      <c r="L60" s="12">
        <v>1822.1453600000002</v>
      </c>
      <c r="M60" s="25">
        <f t="shared" si="0"/>
        <v>39099.833333333336</v>
      </c>
      <c r="O60" s="46">
        <f t="shared" si="1"/>
        <v>7623.5404751489968</v>
      </c>
    </row>
    <row r="61" spans="2:15" x14ac:dyDescent="0.2">
      <c r="B61" s="9">
        <v>41808</v>
      </c>
      <c r="C61" s="10">
        <v>39099.875</v>
      </c>
      <c r="D61" s="11">
        <v>2744.6945379999997</v>
      </c>
      <c r="E61" s="11">
        <v>2255.30368193</v>
      </c>
      <c r="F61" s="11">
        <v>695.21981200000005</v>
      </c>
      <c r="G61" s="11">
        <v>1529.0089231789916</v>
      </c>
      <c r="H61" s="11">
        <v>2231.6621388888889</v>
      </c>
      <c r="I61" s="7"/>
      <c r="J61" s="12">
        <v>7577.5203591978761</v>
      </c>
      <c r="K61" s="12">
        <v>169.16157479999998</v>
      </c>
      <c r="L61" s="12">
        <v>1709.2071600000002</v>
      </c>
      <c r="M61" s="25">
        <f t="shared" si="0"/>
        <v>39099.875</v>
      </c>
      <c r="O61" s="46">
        <f t="shared" si="1"/>
        <v>7224.2269551089912</v>
      </c>
    </row>
    <row r="62" spans="2:15" x14ac:dyDescent="0.2">
      <c r="B62" s="9">
        <v>41808</v>
      </c>
      <c r="C62" s="10">
        <v>39099.916666666664</v>
      </c>
      <c r="D62" s="11">
        <v>2716.6904480000003</v>
      </c>
      <c r="E62" s="11">
        <v>3303.7476490800004</v>
      </c>
      <c r="F62" s="11">
        <v>685.13458800000012</v>
      </c>
      <c r="G62" s="11">
        <v>1506.7234799889991</v>
      </c>
      <c r="H62" s="11">
        <v>2047.6221388888889</v>
      </c>
      <c r="I62" s="7"/>
      <c r="J62" s="12">
        <v>7560.2568171578896</v>
      </c>
      <c r="K62" s="12">
        <v>52.141646799999961</v>
      </c>
      <c r="L62" s="12">
        <v>2647.5198399999999</v>
      </c>
      <c r="M62" s="25">
        <f t="shared" si="0"/>
        <v>39099.916666666664</v>
      </c>
      <c r="O62" s="46">
        <f t="shared" si="1"/>
        <v>8212.2961650689995</v>
      </c>
    </row>
    <row r="63" spans="2:15" x14ac:dyDescent="0.2">
      <c r="B63" s="9">
        <v>41808</v>
      </c>
      <c r="C63" s="10">
        <v>39099.958333333336</v>
      </c>
      <c r="D63" s="11">
        <v>2615.4568580000005</v>
      </c>
      <c r="E63" s="11">
        <v>2374.3399009</v>
      </c>
      <c r="F63" s="11">
        <v>739.90499900000009</v>
      </c>
      <c r="G63" s="11">
        <v>1517.8930877289961</v>
      </c>
      <c r="H63" s="11">
        <v>2410.658138888889</v>
      </c>
      <c r="I63" s="7"/>
      <c r="J63" s="12">
        <v>7160.357332517885</v>
      </c>
      <c r="K63" s="12">
        <v>71.053951999999953</v>
      </c>
      <c r="L63" s="12">
        <v>2426.8416999999999</v>
      </c>
      <c r="M63" s="25">
        <f>+C63</f>
        <v>39099.958333333336</v>
      </c>
      <c r="O63" s="46">
        <f t="shared" si="1"/>
        <v>7247.5948456289962</v>
      </c>
    </row>
  </sheetData>
  <phoneticPr fontId="20" type="noConversion"/>
  <conditionalFormatting sqref="I39">
    <cfRule type="cellIs" dxfId="20" priority="2" stopIfTrue="1" operator="notBetween">
      <formula>-1</formula>
      <formula>1</formula>
    </cfRule>
  </conditionalFormatting>
  <conditionalFormatting sqref="I40:I63">
    <cfRule type="cellIs" dxfId="19" priority="3" stopIfTrue="1" operator="notBetween">
      <formula>-0.01</formula>
      <formula>0.01</formula>
    </cfRule>
  </conditionalFormatting>
  <conditionalFormatting sqref="I39">
    <cfRule type="cellIs" dxfId="18" priority="1" stopIfTrue="1" operator="notBetween">
      <formula>-1</formula>
      <formula>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Gesamten Elektrizitätsversorgung an den 3. Mittwochen im Jahr "&amp;YEAR(B5)</f>
        <v>Bilanz der Gesamten Elektrizitätsversorgung an den 3. Mittwochen im Jahr 2014</v>
      </c>
      <c r="I2"/>
    </row>
    <row r="3" spans="2:17" s="2" customFormat="1" ht="15" customHeight="1" x14ac:dyDescent="0.2">
      <c r="B3" s="3" t="s">
        <v>20</v>
      </c>
      <c r="I3"/>
    </row>
    <row r="5" spans="2:17" ht="18" x14ac:dyDescent="0.25">
      <c r="B5" s="15">
        <f>+B40</f>
        <v>41836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39099.458333333336</v>
      </c>
      <c r="P10" s="45">
        <f>MAX(J$40:J$63)</f>
        <v>9122.6631276890548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39099.166666666664</v>
      </c>
      <c r="P14" s="45">
        <f>MIN(J$40:J$63)</f>
        <v>5854.9302542880505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3.5242919693700969E-11</v>
      </c>
      <c r="J39" s="8" t="s">
        <v>7</v>
      </c>
      <c r="K39" s="8" t="s">
        <v>8</v>
      </c>
      <c r="L39" s="8" t="s">
        <v>9</v>
      </c>
    </row>
    <row r="40" spans="2:83" x14ac:dyDescent="0.2">
      <c r="B40" s="9">
        <v>41836</v>
      </c>
      <c r="C40" s="10">
        <v>39099</v>
      </c>
      <c r="D40" s="11">
        <v>2939.7558549999999</v>
      </c>
      <c r="E40" s="11">
        <v>1072.5051290000001</v>
      </c>
      <c r="F40" s="11">
        <v>764.52338200000008</v>
      </c>
      <c r="G40" s="11">
        <v>1899.2518985929964</v>
      </c>
      <c r="H40" s="11">
        <v>1584.5889852150538</v>
      </c>
      <c r="I40" s="7"/>
      <c r="J40" s="12">
        <v>6750.94416980805</v>
      </c>
      <c r="K40" s="12">
        <v>268.05539999999996</v>
      </c>
      <c r="L40" s="12">
        <v>1241.6256800000001</v>
      </c>
      <c r="M40" s="25">
        <f>+C40</f>
        <v>39099</v>
      </c>
      <c r="N40" s="13"/>
      <c r="O40" s="46">
        <f>SUM(D40:G40)</f>
        <v>6676.0362645929963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41836</v>
      </c>
      <c r="C41" s="10">
        <v>39099.041666666664</v>
      </c>
      <c r="D41" s="11">
        <v>2809.2898329999998</v>
      </c>
      <c r="E41" s="11">
        <v>1102.0607660000001</v>
      </c>
      <c r="F41" s="11">
        <v>730.65706000000011</v>
      </c>
      <c r="G41" s="11">
        <v>1846.117399872996</v>
      </c>
      <c r="H41" s="11">
        <v>1406.0049852150537</v>
      </c>
      <c r="I41" s="7"/>
      <c r="J41" s="12">
        <v>6265.68876808805</v>
      </c>
      <c r="K41" s="12">
        <v>251.79231599999994</v>
      </c>
      <c r="L41" s="12">
        <v>1376.6489600000002</v>
      </c>
      <c r="M41" s="25">
        <f t="shared" ref="M41:M62" si="0">+C41</f>
        <v>39099.041666666664</v>
      </c>
      <c r="O41" s="46">
        <f t="shared" ref="O41:O63" si="1">SUM(D41:G41)</f>
        <v>6488.1250588729963</v>
      </c>
    </row>
    <row r="42" spans="2:83" x14ac:dyDescent="0.2">
      <c r="B42" s="9">
        <v>41836</v>
      </c>
      <c r="C42" s="10">
        <v>39099.083333333336</v>
      </c>
      <c r="D42" s="11">
        <v>2784.6966969999999</v>
      </c>
      <c r="E42" s="11">
        <v>1003.1303457499999</v>
      </c>
      <c r="F42" s="11">
        <v>736.43417699999998</v>
      </c>
      <c r="G42" s="11">
        <v>2087.8001039229957</v>
      </c>
      <c r="H42" s="11">
        <v>1675.8289852150538</v>
      </c>
      <c r="I42" s="7"/>
      <c r="J42" s="12">
        <v>6100.2596740880454</v>
      </c>
      <c r="K42" s="12">
        <v>828.02221480000003</v>
      </c>
      <c r="L42" s="12">
        <v>1359.60842</v>
      </c>
      <c r="M42" s="25">
        <f t="shared" si="0"/>
        <v>39099.083333333336</v>
      </c>
      <c r="O42" s="46">
        <f t="shared" si="1"/>
        <v>6612.0613236729951</v>
      </c>
    </row>
    <row r="43" spans="2:83" x14ac:dyDescent="0.2">
      <c r="B43" s="9">
        <v>41836</v>
      </c>
      <c r="C43" s="10">
        <v>39099.125</v>
      </c>
      <c r="D43" s="11">
        <v>2763.5326610000002</v>
      </c>
      <c r="E43" s="11">
        <v>714.82011450000005</v>
      </c>
      <c r="F43" s="11">
        <v>735.93229399999996</v>
      </c>
      <c r="G43" s="11">
        <v>2230.1796995730001</v>
      </c>
      <c r="H43" s="11">
        <v>1770.0929852150537</v>
      </c>
      <c r="I43" s="7"/>
      <c r="J43" s="12">
        <v>5891.2818018880544</v>
      </c>
      <c r="K43" s="12">
        <v>883.84823240000003</v>
      </c>
      <c r="L43" s="12">
        <v>1439.4277199999999</v>
      </c>
      <c r="M43" s="25">
        <f t="shared" si="0"/>
        <v>39099.125</v>
      </c>
      <c r="O43" s="46">
        <f t="shared" si="1"/>
        <v>6444.4647690730008</v>
      </c>
    </row>
    <row r="44" spans="2:83" x14ac:dyDescent="0.2">
      <c r="B44" s="9">
        <v>41836</v>
      </c>
      <c r="C44" s="10">
        <v>39099.166666666664</v>
      </c>
      <c r="D44" s="11">
        <v>2713.7301189999998</v>
      </c>
      <c r="E44" s="11">
        <v>753.4123232500001</v>
      </c>
      <c r="F44" s="11">
        <v>738.09446200000002</v>
      </c>
      <c r="G44" s="11">
        <v>2192.2341344229958</v>
      </c>
      <c r="H44" s="11">
        <v>1697.4569852150537</v>
      </c>
      <c r="I44" s="7"/>
      <c r="J44" s="12">
        <v>5854.9302542880505</v>
      </c>
      <c r="K44" s="12">
        <v>813.19114960000002</v>
      </c>
      <c r="L44" s="12">
        <v>1426.8066200000001</v>
      </c>
      <c r="M44" s="25">
        <f t="shared" si="0"/>
        <v>39099.166666666664</v>
      </c>
      <c r="O44" s="46">
        <f t="shared" si="1"/>
        <v>6397.4710386729948</v>
      </c>
    </row>
    <row r="45" spans="2:83" x14ac:dyDescent="0.2">
      <c r="B45" s="9">
        <v>41836</v>
      </c>
      <c r="C45" s="10">
        <v>39099.208333333336</v>
      </c>
      <c r="D45" s="11">
        <v>2701.4293340000004</v>
      </c>
      <c r="E45" s="11">
        <v>861.65672325000003</v>
      </c>
      <c r="F45" s="11">
        <v>812.46875599999998</v>
      </c>
      <c r="G45" s="11">
        <v>2136.9459987030041</v>
      </c>
      <c r="H45" s="11">
        <v>1717.8249852150539</v>
      </c>
      <c r="I45" s="7"/>
      <c r="J45" s="12">
        <v>6157.3982595680582</v>
      </c>
      <c r="K45" s="12">
        <v>803.28131760000008</v>
      </c>
      <c r="L45" s="12">
        <v>1269.6462200000001</v>
      </c>
      <c r="M45" s="25">
        <f t="shared" si="0"/>
        <v>39099.208333333336</v>
      </c>
      <c r="O45" s="46">
        <f t="shared" si="1"/>
        <v>6512.5008119530048</v>
      </c>
    </row>
    <row r="46" spans="2:83" x14ac:dyDescent="0.2">
      <c r="B46" s="9">
        <v>41836</v>
      </c>
      <c r="C46" s="10">
        <v>39099.25</v>
      </c>
      <c r="D46" s="11">
        <v>2867.46747</v>
      </c>
      <c r="E46" s="11">
        <v>1491.2727625000002</v>
      </c>
      <c r="F46" s="11">
        <v>894.57544300000006</v>
      </c>
      <c r="G46" s="11">
        <v>1891.8417580929995</v>
      </c>
      <c r="H46" s="11">
        <v>1634.5489852150538</v>
      </c>
      <c r="I46" s="7"/>
      <c r="J46" s="12">
        <v>6967.28743200805</v>
      </c>
      <c r="K46" s="12">
        <v>477.70788679999998</v>
      </c>
      <c r="L46" s="12">
        <v>1334.7111</v>
      </c>
      <c r="M46" s="25">
        <f t="shared" si="0"/>
        <v>39099.25</v>
      </c>
      <c r="O46" s="46">
        <f t="shared" si="1"/>
        <v>7145.157433593</v>
      </c>
    </row>
    <row r="47" spans="2:83" x14ac:dyDescent="0.2">
      <c r="B47" s="9">
        <v>41836</v>
      </c>
      <c r="C47" s="10">
        <v>39099.291666666664</v>
      </c>
      <c r="D47" s="11">
        <v>3080.2367770000001</v>
      </c>
      <c r="E47" s="11">
        <v>3201.6899995499998</v>
      </c>
      <c r="F47" s="11">
        <v>1024.046233</v>
      </c>
      <c r="G47" s="11">
        <v>1850.5787086839962</v>
      </c>
      <c r="H47" s="11">
        <v>970.62898521505383</v>
      </c>
      <c r="I47" s="7"/>
      <c r="J47" s="12">
        <v>7977.9108526490509</v>
      </c>
      <c r="K47" s="12">
        <v>11.026450799999999</v>
      </c>
      <c r="L47" s="12">
        <v>2138.2434000000003</v>
      </c>
      <c r="M47" s="25">
        <f t="shared" si="0"/>
        <v>39099.291666666664</v>
      </c>
      <c r="O47" s="46">
        <f t="shared" si="1"/>
        <v>9156.5517182339954</v>
      </c>
    </row>
    <row r="48" spans="2:83" x14ac:dyDescent="0.2">
      <c r="B48" s="9">
        <v>41836</v>
      </c>
      <c r="C48" s="10">
        <v>39099.333333333336</v>
      </c>
      <c r="D48" s="11">
        <v>3151.6243220000001</v>
      </c>
      <c r="E48" s="11">
        <v>4873.3792096699963</v>
      </c>
      <c r="F48" s="11">
        <v>1015.138499</v>
      </c>
      <c r="G48" s="11">
        <v>1854.2254100440045</v>
      </c>
      <c r="H48" s="11">
        <v>823.8198252150537</v>
      </c>
      <c r="I48" s="7"/>
      <c r="J48" s="12">
        <v>8571.365042729054</v>
      </c>
      <c r="K48" s="12">
        <v>11.248523199999999</v>
      </c>
      <c r="L48" s="12">
        <v>3135.5737000000004</v>
      </c>
      <c r="M48" s="25">
        <f t="shared" si="0"/>
        <v>39099.333333333336</v>
      </c>
      <c r="O48" s="46">
        <f t="shared" si="1"/>
        <v>10894.367440714001</v>
      </c>
    </row>
    <row r="49" spans="2:15" x14ac:dyDescent="0.2">
      <c r="B49" s="9">
        <v>41836</v>
      </c>
      <c r="C49" s="10">
        <v>39099.375</v>
      </c>
      <c r="D49" s="11">
        <v>3120.9470720000004</v>
      </c>
      <c r="E49" s="11">
        <v>4056.0403691700003</v>
      </c>
      <c r="F49" s="11">
        <v>1002.869677</v>
      </c>
      <c r="G49" s="11">
        <v>1934.0105611040008</v>
      </c>
      <c r="H49" s="11">
        <v>1016.2062252150539</v>
      </c>
      <c r="I49" s="7"/>
      <c r="J49" s="12">
        <v>8775.151834889055</v>
      </c>
      <c r="K49" s="12">
        <v>170.57006960000004</v>
      </c>
      <c r="L49" s="12">
        <v>2184.3519999999999</v>
      </c>
      <c r="M49" s="25">
        <f t="shared" si="0"/>
        <v>39099.375</v>
      </c>
      <c r="O49" s="46">
        <f t="shared" si="1"/>
        <v>10113.867679274001</v>
      </c>
    </row>
    <row r="50" spans="2:15" x14ac:dyDescent="0.2">
      <c r="B50" s="9">
        <v>41836</v>
      </c>
      <c r="C50" s="10">
        <v>39099.416666666664</v>
      </c>
      <c r="D50" s="11">
        <v>3096.890343</v>
      </c>
      <c r="E50" s="11">
        <v>3168.9818372</v>
      </c>
      <c r="F50" s="11">
        <v>1011.7311769999999</v>
      </c>
      <c r="G50" s="11">
        <v>2046.342144594001</v>
      </c>
      <c r="H50" s="11">
        <v>1558.9776652150538</v>
      </c>
      <c r="I50" s="7"/>
      <c r="J50" s="12">
        <v>8955.6503122090544</v>
      </c>
      <c r="K50" s="12">
        <v>341.61965479999992</v>
      </c>
      <c r="L50" s="12">
        <v>1585.6532000000002</v>
      </c>
      <c r="M50" s="25">
        <f t="shared" si="0"/>
        <v>39099.416666666664</v>
      </c>
      <c r="O50" s="46">
        <f t="shared" si="1"/>
        <v>9323.9455017939999</v>
      </c>
    </row>
    <row r="51" spans="2:15" x14ac:dyDescent="0.2">
      <c r="B51" s="9">
        <v>41836</v>
      </c>
      <c r="C51" s="10">
        <v>39099.458333333336</v>
      </c>
      <c r="D51" s="11">
        <v>3074.0445010000003</v>
      </c>
      <c r="E51" s="11">
        <v>2913.7501794199998</v>
      </c>
      <c r="F51" s="11">
        <v>1018.183027</v>
      </c>
      <c r="G51" s="11">
        <v>2093.053295053996</v>
      </c>
      <c r="H51" s="11">
        <v>1935.0762052150537</v>
      </c>
      <c r="I51" s="7"/>
      <c r="J51" s="12">
        <v>9122.6631276890548</v>
      </c>
      <c r="K51" s="12">
        <v>411.50677999999999</v>
      </c>
      <c r="L51" s="12">
        <v>1499.9373000000003</v>
      </c>
      <c r="M51" s="25">
        <f t="shared" si="0"/>
        <v>39099.458333333336</v>
      </c>
      <c r="O51" s="46">
        <f t="shared" si="1"/>
        <v>9099.0310024739956</v>
      </c>
    </row>
    <row r="52" spans="2:15" x14ac:dyDescent="0.2">
      <c r="B52" s="9">
        <v>41836</v>
      </c>
      <c r="C52" s="10">
        <v>39099.5</v>
      </c>
      <c r="D52" s="11">
        <v>3045.4482820000003</v>
      </c>
      <c r="E52" s="11">
        <v>3539.4609856000002</v>
      </c>
      <c r="F52" s="11">
        <v>1021.8527839999999</v>
      </c>
      <c r="G52" s="11">
        <v>1868.020003217001</v>
      </c>
      <c r="H52" s="11">
        <v>1709.6407452150538</v>
      </c>
      <c r="I52" s="7"/>
      <c r="J52" s="12">
        <v>9111.6801876320551</v>
      </c>
      <c r="K52" s="12">
        <v>13.0982124</v>
      </c>
      <c r="L52" s="12">
        <v>2059.6444000000001</v>
      </c>
      <c r="M52" s="25">
        <f t="shared" si="0"/>
        <v>39099.5</v>
      </c>
      <c r="O52" s="46">
        <f t="shared" si="1"/>
        <v>9474.7820548170002</v>
      </c>
    </row>
    <row r="53" spans="2:15" x14ac:dyDescent="0.2">
      <c r="B53" s="9">
        <v>41836</v>
      </c>
      <c r="C53" s="10">
        <v>39099.541666666664</v>
      </c>
      <c r="D53" s="11">
        <v>2950.2971170000001</v>
      </c>
      <c r="E53" s="11">
        <v>3338.2441823500003</v>
      </c>
      <c r="F53" s="11">
        <v>1025.095266</v>
      </c>
      <c r="G53" s="11">
        <v>1817.8588289139961</v>
      </c>
      <c r="H53" s="11">
        <v>1920.2641252150538</v>
      </c>
      <c r="I53" s="7"/>
      <c r="J53" s="12">
        <v>9040.0594966790541</v>
      </c>
      <c r="K53" s="12">
        <v>188.35032279999996</v>
      </c>
      <c r="L53" s="12">
        <v>1823.3497</v>
      </c>
      <c r="M53" s="25">
        <f t="shared" si="0"/>
        <v>39099.541666666664</v>
      </c>
      <c r="O53" s="46">
        <f t="shared" si="1"/>
        <v>9131.4953942639968</v>
      </c>
    </row>
    <row r="54" spans="2:15" x14ac:dyDescent="0.2">
      <c r="B54" s="9">
        <v>41836</v>
      </c>
      <c r="C54" s="10">
        <v>39099.583333333336</v>
      </c>
      <c r="D54" s="11">
        <v>2888.360189</v>
      </c>
      <c r="E54" s="11">
        <v>2975.4010568500003</v>
      </c>
      <c r="F54" s="11">
        <v>1049.692266</v>
      </c>
      <c r="G54" s="11">
        <v>1800.1134024639955</v>
      </c>
      <c r="H54" s="11">
        <v>2135.0655852150539</v>
      </c>
      <c r="I54" s="7"/>
      <c r="J54" s="12">
        <v>8904.50014392905</v>
      </c>
      <c r="K54" s="12">
        <v>12.866055599999999</v>
      </c>
      <c r="L54" s="12">
        <v>1931.2663000000002</v>
      </c>
      <c r="M54" s="25">
        <f t="shared" si="0"/>
        <v>39099.583333333336</v>
      </c>
      <c r="O54" s="46">
        <f t="shared" si="1"/>
        <v>8713.5669143139967</v>
      </c>
    </row>
    <row r="55" spans="2:15" x14ac:dyDescent="0.2">
      <c r="B55" s="9">
        <v>41836</v>
      </c>
      <c r="C55" s="10">
        <v>39099.625</v>
      </c>
      <c r="D55" s="11">
        <v>2811.5530600000002</v>
      </c>
      <c r="E55" s="11">
        <v>2756.1053325300004</v>
      </c>
      <c r="F55" s="11">
        <v>1054.2324709999998</v>
      </c>
      <c r="G55" s="11">
        <v>1754.851600383995</v>
      </c>
      <c r="H55" s="11">
        <v>2170.0586852150541</v>
      </c>
      <c r="I55" s="7"/>
      <c r="J55" s="12">
        <v>8813.6902595290503</v>
      </c>
      <c r="K55" s="12">
        <v>13.682889599999999</v>
      </c>
      <c r="L55" s="12">
        <v>1719.4280000000001</v>
      </c>
      <c r="M55" s="25">
        <f t="shared" si="0"/>
        <v>39099.625</v>
      </c>
      <c r="O55" s="46">
        <f t="shared" si="1"/>
        <v>8376.7424639139936</v>
      </c>
    </row>
    <row r="56" spans="2:15" x14ac:dyDescent="0.2">
      <c r="B56" s="9">
        <v>41836</v>
      </c>
      <c r="C56" s="10">
        <v>39099.666666666664</v>
      </c>
      <c r="D56" s="11">
        <v>2848.7726290000001</v>
      </c>
      <c r="E56" s="11">
        <v>2339.2266715300002</v>
      </c>
      <c r="F56" s="11">
        <v>1038.6277049999999</v>
      </c>
      <c r="G56" s="11">
        <v>1811.1770906639965</v>
      </c>
      <c r="H56" s="11">
        <v>2212.8889052150544</v>
      </c>
      <c r="I56" s="7"/>
      <c r="J56" s="12">
        <v>8666.8935118090503</v>
      </c>
      <c r="K56" s="12">
        <v>13.5170896</v>
      </c>
      <c r="L56" s="12">
        <v>1570.2824000000001</v>
      </c>
      <c r="M56" s="25">
        <f t="shared" si="0"/>
        <v>39099.666666666664</v>
      </c>
      <c r="O56" s="46">
        <f t="shared" si="1"/>
        <v>8037.8040961939969</v>
      </c>
    </row>
    <row r="57" spans="2:15" x14ac:dyDescent="0.2">
      <c r="B57" s="9">
        <v>41836</v>
      </c>
      <c r="C57" s="10">
        <v>39099.708333333336</v>
      </c>
      <c r="D57" s="11">
        <v>2854.513355</v>
      </c>
      <c r="E57" s="11">
        <v>2561.10518925</v>
      </c>
      <c r="F57" s="11">
        <v>1050.427471</v>
      </c>
      <c r="G57" s="11">
        <v>1937.780209824004</v>
      </c>
      <c r="H57" s="11">
        <v>1794.9526452150537</v>
      </c>
      <c r="I57" s="7"/>
      <c r="J57" s="12">
        <v>8554.0172930890585</v>
      </c>
      <c r="K57" s="12">
        <v>196.98887719999996</v>
      </c>
      <c r="L57" s="12">
        <v>1447.7727</v>
      </c>
      <c r="M57" s="25">
        <f t="shared" si="0"/>
        <v>39099.708333333336</v>
      </c>
      <c r="O57" s="46">
        <f t="shared" si="1"/>
        <v>8403.8262250740045</v>
      </c>
    </row>
    <row r="58" spans="2:15" x14ac:dyDescent="0.2">
      <c r="B58" s="9">
        <v>41836</v>
      </c>
      <c r="C58" s="10">
        <v>39099.75</v>
      </c>
      <c r="D58" s="11">
        <v>3046.3011630000001</v>
      </c>
      <c r="E58" s="11">
        <v>3052.9286904999999</v>
      </c>
      <c r="F58" s="11">
        <v>1039.1537049999999</v>
      </c>
      <c r="G58" s="11">
        <v>1915.1446711739961</v>
      </c>
      <c r="H58" s="11">
        <v>1471.1552452150538</v>
      </c>
      <c r="I58" s="7"/>
      <c r="J58" s="12">
        <v>8500.8001080890499</v>
      </c>
      <c r="K58" s="12">
        <v>12.436866799999999</v>
      </c>
      <c r="L58" s="12">
        <v>2011.4465</v>
      </c>
      <c r="M58" s="25">
        <f t="shared" si="0"/>
        <v>39099.75</v>
      </c>
      <c r="O58" s="46">
        <f t="shared" si="1"/>
        <v>9053.5282296739952</v>
      </c>
    </row>
    <row r="59" spans="2:15" x14ac:dyDescent="0.2">
      <c r="B59" s="9">
        <v>41836</v>
      </c>
      <c r="C59" s="10">
        <v>39099.791666666664</v>
      </c>
      <c r="D59" s="11">
        <v>3032.7492090000005</v>
      </c>
      <c r="E59" s="11">
        <v>4566.0189889699996</v>
      </c>
      <c r="F59" s="11">
        <v>1016.3797939999999</v>
      </c>
      <c r="G59" s="11">
        <v>1789.1666923029966</v>
      </c>
      <c r="H59" s="11">
        <v>1076.4804652150538</v>
      </c>
      <c r="I59" s="7"/>
      <c r="J59" s="12">
        <v>8175.7895802880503</v>
      </c>
      <c r="K59" s="12">
        <v>13.1801692</v>
      </c>
      <c r="L59" s="12">
        <v>3291.8254000000002</v>
      </c>
      <c r="M59" s="25">
        <f t="shared" si="0"/>
        <v>39099.791666666664</v>
      </c>
      <c r="O59" s="46">
        <f t="shared" si="1"/>
        <v>10404.314684272997</v>
      </c>
    </row>
    <row r="60" spans="2:15" x14ac:dyDescent="0.2">
      <c r="B60" s="9">
        <v>41836</v>
      </c>
      <c r="C60" s="10">
        <v>39099.833333333336</v>
      </c>
      <c r="D60" s="11">
        <v>3016.9711699999998</v>
      </c>
      <c r="E60" s="11">
        <v>4813.4609305700005</v>
      </c>
      <c r="F60" s="11">
        <v>1083.5757939999999</v>
      </c>
      <c r="G60" s="11">
        <v>1595.3073981829959</v>
      </c>
      <c r="H60" s="11">
        <v>1037.5929852150539</v>
      </c>
      <c r="I60" s="7"/>
      <c r="J60" s="12">
        <v>7941.1182243680505</v>
      </c>
      <c r="K60" s="12">
        <v>12.830873599999999</v>
      </c>
      <c r="L60" s="12">
        <v>3592.9591799999998</v>
      </c>
      <c r="M60" s="25">
        <f t="shared" si="0"/>
        <v>39099.833333333336</v>
      </c>
      <c r="O60" s="46">
        <f t="shared" si="1"/>
        <v>10509.315292752997</v>
      </c>
    </row>
    <row r="61" spans="2:15" x14ac:dyDescent="0.2">
      <c r="B61" s="9">
        <v>41836</v>
      </c>
      <c r="C61" s="10">
        <v>39099.875</v>
      </c>
      <c r="D61" s="11">
        <v>3020.2994189999999</v>
      </c>
      <c r="E61" s="11">
        <v>4111.0337003700006</v>
      </c>
      <c r="F61" s="11">
        <v>1051.3441670000002</v>
      </c>
      <c r="G61" s="11">
        <v>1503.8103189029921</v>
      </c>
      <c r="H61" s="11">
        <v>1133.3609852150537</v>
      </c>
      <c r="I61" s="7"/>
      <c r="J61" s="12">
        <v>7785.3823872880503</v>
      </c>
      <c r="K61" s="12">
        <v>15.266783199999999</v>
      </c>
      <c r="L61" s="12">
        <v>3019.1994199999999</v>
      </c>
      <c r="M61" s="25">
        <f t="shared" si="0"/>
        <v>39099.875</v>
      </c>
      <c r="O61" s="46">
        <f t="shared" si="1"/>
        <v>9686.4876052729924</v>
      </c>
    </row>
    <row r="62" spans="2:15" x14ac:dyDescent="0.2">
      <c r="B62" s="9">
        <v>41836</v>
      </c>
      <c r="C62" s="10">
        <v>39099.916666666664</v>
      </c>
      <c r="D62" s="11">
        <v>2922.977676</v>
      </c>
      <c r="E62" s="11">
        <v>5608.1321104999961</v>
      </c>
      <c r="F62" s="11">
        <v>1018.6265880000001</v>
      </c>
      <c r="G62" s="11">
        <v>1523.2783668530053</v>
      </c>
      <c r="H62" s="11">
        <v>925.62098521505391</v>
      </c>
      <c r="I62" s="7"/>
      <c r="J62" s="12">
        <v>7737.526628968054</v>
      </c>
      <c r="K62" s="12">
        <v>12.7503376</v>
      </c>
      <c r="L62" s="12">
        <v>4248.3587600000001</v>
      </c>
      <c r="M62" s="25">
        <f t="shared" si="0"/>
        <v>39099.916666666664</v>
      </c>
      <c r="O62" s="46">
        <f t="shared" si="1"/>
        <v>11073.014741353001</v>
      </c>
    </row>
    <row r="63" spans="2:15" x14ac:dyDescent="0.2">
      <c r="B63" s="9">
        <v>41836</v>
      </c>
      <c r="C63" s="10">
        <v>39099.958333333336</v>
      </c>
      <c r="D63" s="11">
        <v>2845.2657650000001</v>
      </c>
      <c r="E63" s="11">
        <v>4099.2860110000001</v>
      </c>
      <c r="F63" s="11">
        <v>727.72858300000007</v>
      </c>
      <c r="G63" s="11">
        <v>1490.9784013929961</v>
      </c>
      <c r="H63" s="11">
        <v>1114.5289852150538</v>
      </c>
      <c r="I63" s="7"/>
      <c r="J63" s="12">
        <v>7218.5072312080501</v>
      </c>
      <c r="K63" s="12">
        <v>23.386514399999999</v>
      </c>
      <c r="L63" s="12">
        <v>3035.8939999999998</v>
      </c>
      <c r="M63" s="25">
        <f>+C63</f>
        <v>39099.958333333336</v>
      </c>
      <c r="O63" s="46">
        <f t="shared" si="1"/>
        <v>9163.2587603929969</v>
      </c>
    </row>
  </sheetData>
  <phoneticPr fontId="20" type="noConversion"/>
  <conditionalFormatting sqref="I39">
    <cfRule type="cellIs" dxfId="17" priority="2" stopIfTrue="1" operator="notBetween">
      <formula>-1</formula>
      <formula>1</formula>
    </cfRule>
  </conditionalFormatting>
  <conditionalFormatting sqref="I40:I63">
    <cfRule type="cellIs" dxfId="16" priority="3" stopIfTrue="1" operator="notBetween">
      <formula>-0.01</formula>
      <formula>0.01</formula>
    </cfRule>
  </conditionalFormatting>
  <conditionalFormatting sqref="I39">
    <cfRule type="cellIs" dxfId="15" priority="1" stopIfTrue="1" operator="notBetween">
      <formula>-1</formula>
      <formula>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B1:CE63"/>
  <sheetViews>
    <sheetView showGridLines="0" zoomScaleNormal="10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20" ht="5.25" customHeight="1" x14ac:dyDescent="0.2"/>
    <row r="2" spans="2:20" s="2" customFormat="1" ht="15" customHeight="1" x14ac:dyDescent="0.2">
      <c r="B2" s="1" t="str">
        <f>"Bilanz der Gesamten Elektrizitätsversorgung an den 3. Mittwochen im Jahr "&amp;YEAR(B5)</f>
        <v>Bilanz der Gesamten Elektrizitätsversorgung an den 3. Mittwochen im Jahr 2014</v>
      </c>
      <c r="I2"/>
    </row>
    <row r="3" spans="2:20" s="2" customFormat="1" ht="15" customHeight="1" x14ac:dyDescent="0.2">
      <c r="B3" s="3" t="s">
        <v>20</v>
      </c>
      <c r="I3"/>
    </row>
    <row r="5" spans="2:20" ht="18" x14ac:dyDescent="0.25">
      <c r="B5" s="15">
        <f>+B40</f>
        <v>41871</v>
      </c>
      <c r="C5" s="15"/>
      <c r="D5" s="15"/>
      <c r="E5" s="15"/>
      <c r="F5" s="15"/>
      <c r="G5" s="15"/>
      <c r="H5" s="15"/>
      <c r="I5" s="15"/>
      <c r="J5" s="15"/>
      <c r="K5" s="15"/>
      <c r="L5" s="15"/>
      <c r="T5" s="15"/>
    </row>
    <row r="6" spans="2:20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20" x14ac:dyDescent="0.2">
      <c r="D7" s="4"/>
      <c r="E7" s="4"/>
      <c r="F7" s="4"/>
      <c r="G7" s="4"/>
      <c r="N7" s="26"/>
      <c r="O7" s="27"/>
      <c r="P7" s="27"/>
      <c r="Q7" s="28"/>
    </row>
    <row r="8" spans="2:20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20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20" x14ac:dyDescent="0.2">
      <c r="D10" s="4"/>
      <c r="E10" s="4"/>
      <c r="F10" s="4"/>
      <c r="G10" s="4"/>
      <c r="N10" s="29"/>
      <c r="O10" s="36">
        <f>VLOOKUP($P10,$J$39:$M$63,4,0)</f>
        <v>39099.458333333336</v>
      </c>
      <c r="P10" s="45">
        <f>MAX(J$40:J$63)</f>
        <v>9321.8027163804945</v>
      </c>
      <c r="Q10" s="31"/>
    </row>
    <row r="11" spans="2:20" x14ac:dyDescent="0.2">
      <c r="D11" s="4"/>
      <c r="E11" s="4"/>
      <c r="F11" s="4"/>
      <c r="G11" s="4"/>
      <c r="N11" s="29"/>
      <c r="O11" s="30"/>
      <c r="P11" s="30"/>
      <c r="Q11" s="31"/>
    </row>
    <row r="12" spans="2:20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20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20" x14ac:dyDescent="0.2">
      <c r="D14" s="4"/>
      <c r="E14" s="4"/>
      <c r="F14" s="4"/>
      <c r="G14" s="4"/>
      <c r="N14" s="29"/>
      <c r="O14" s="36">
        <f>VLOOKUP($P14,$J$39:$M$63,4,0)</f>
        <v>39099.166666666664</v>
      </c>
      <c r="P14" s="45">
        <f>MIN(J$40:J$63)</f>
        <v>5773.3227943234951</v>
      </c>
      <c r="Q14" s="31"/>
    </row>
    <row r="15" spans="2:20" x14ac:dyDescent="0.2">
      <c r="D15" s="4"/>
      <c r="E15" s="4"/>
      <c r="F15" s="4"/>
      <c r="G15" s="4"/>
      <c r="N15" s="32"/>
      <c r="O15" s="33"/>
      <c r="P15" s="33"/>
      <c r="Q15" s="34"/>
    </row>
    <row r="16" spans="2:20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3.5242919693700969E-11</v>
      </c>
      <c r="J39" s="8" t="s">
        <v>7</v>
      </c>
      <c r="K39" s="8" t="s">
        <v>8</v>
      </c>
      <c r="L39" s="8" t="s">
        <v>9</v>
      </c>
    </row>
    <row r="40" spans="2:83" x14ac:dyDescent="0.2">
      <c r="B40" s="9">
        <v>41871</v>
      </c>
      <c r="C40" s="10">
        <v>39099</v>
      </c>
      <c r="D40" s="11">
        <v>2943.8340170000001</v>
      </c>
      <c r="E40" s="11">
        <v>2168.6622821000001</v>
      </c>
      <c r="F40" s="11">
        <v>919.966499</v>
      </c>
      <c r="G40" s="11">
        <v>1435.5866090049965</v>
      </c>
      <c r="H40" s="11">
        <v>1886.2501639784946</v>
      </c>
      <c r="I40" s="7"/>
      <c r="J40" s="12">
        <v>6554.5479850834918</v>
      </c>
      <c r="K40" s="12">
        <v>247.11478599999998</v>
      </c>
      <c r="L40" s="12">
        <v>2552.6368000000002</v>
      </c>
      <c r="M40" s="25">
        <f>+C40</f>
        <v>39099</v>
      </c>
      <c r="N40" s="13"/>
      <c r="O40" s="46">
        <f>SUM(D40:G40)</f>
        <v>7468.049407104997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41871</v>
      </c>
      <c r="C41" s="10">
        <v>39099.041666666664</v>
      </c>
      <c r="D41" s="11">
        <v>2837.3714369999998</v>
      </c>
      <c r="E41" s="11">
        <v>1796.14872375</v>
      </c>
      <c r="F41" s="11">
        <v>913.97288200000003</v>
      </c>
      <c r="G41" s="11">
        <v>1552.4482778749998</v>
      </c>
      <c r="H41" s="11">
        <v>1822.4541639784948</v>
      </c>
      <c r="I41" s="7"/>
      <c r="J41" s="12">
        <v>6145.8592834034953</v>
      </c>
      <c r="K41" s="12">
        <v>701.56520120000005</v>
      </c>
      <c r="L41" s="12">
        <v>2074.971</v>
      </c>
      <c r="M41" s="25">
        <f t="shared" ref="M41:M62" si="0">+C41</f>
        <v>39099.041666666664</v>
      </c>
      <c r="O41" s="46">
        <f t="shared" ref="O41:O63" si="1">SUM(D41:G41)</f>
        <v>7099.9413206250001</v>
      </c>
    </row>
    <row r="42" spans="2:83" x14ac:dyDescent="0.2">
      <c r="B42" s="9">
        <v>41871</v>
      </c>
      <c r="C42" s="10">
        <v>39099.083333333336</v>
      </c>
      <c r="D42" s="11">
        <v>2836.6775200000002</v>
      </c>
      <c r="E42" s="11">
        <v>1605.2762825000002</v>
      </c>
      <c r="F42" s="11">
        <v>891.11497099999997</v>
      </c>
      <c r="G42" s="11">
        <v>1558.2749961650002</v>
      </c>
      <c r="H42" s="11">
        <v>1939.4501639784946</v>
      </c>
      <c r="I42" s="7"/>
      <c r="J42" s="12">
        <v>6011.1472516434951</v>
      </c>
      <c r="K42" s="12">
        <v>1045.7553420000002</v>
      </c>
      <c r="L42" s="12">
        <v>1773.8913399999999</v>
      </c>
      <c r="M42" s="25">
        <f t="shared" si="0"/>
        <v>39099.083333333336</v>
      </c>
      <c r="O42" s="46">
        <f t="shared" si="1"/>
        <v>6891.3437696649999</v>
      </c>
    </row>
    <row r="43" spans="2:83" x14ac:dyDescent="0.2">
      <c r="B43" s="9">
        <v>41871</v>
      </c>
      <c r="C43" s="10">
        <v>39099.125</v>
      </c>
      <c r="D43" s="11">
        <v>2839.9041419999999</v>
      </c>
      <c r="E43" s="11">
        <v>1441.5895849999999</v>
      </c>
      <c r="F43" s="11">
        <v>879.98688200000004</v>
      </c>
      <c r="G43" s="11">
        <v>1554.4570915049926</v>
      </c>
      <c r="H43" s="11">
        <v>1696.2381639784949</v>
      </c>
      <c r="I43" s="7"/>
      <c r="J43" s="12">
        <v>5814.6956916834879</v>
      </c>
      <c r="K43" s="12">
        <v>858.30155280000008</v>
      </c>
      <c r="L43" s="12">
        <v>1739.1786200000001</v>
      </c>
      <c r="M43" s="25">
        <f t="shared" si="0"/>
        <v>39099.125</v>
      </c>
      <c r="O43" s="46">
        <f t="shared" si="1"/>
        <v>6715.9377005049928</v>
      </c>
    </row>
    <row r="44" spans="2:83" x14ac:dyDescent="0.2">
      <c r="B44" s="9">
        <v>41871</v>
      </c>
      <c r="C44" s="10">
        <v>39099.166666666664</v>
      </c>
      <c r="D44" s="11">
        <v>2826.2591420000003</v>
      </c>
      <c r="E44" s="11">
        <v>1424.9403150000001</v>
      </c>
      <c r="F44" s="11">
        <v>872.81593799999996</v>
      </c>
      <c r="G44" s="11">
        <v>1549.1802397450001</v>
      </c>
      <c r="H44" s="11">
        <v>1707.6021639784947</v>
      </c>
      <c r="I44" s="7"/>
      <c r="J44" s="12">
        <v>5773.3227943234951</v>
      </c>
      <c r="K44" s="12">
        <v>870.12782440000001</v>
      </c>
      <c r="L44" s="12">
        <v>1737.34718</v>
      </c>
      <c r="M44" s="25">
        <f t="shared" si="0"/>
        <v>39099.166666666664</v>
      </c>
      <c r="O44" s="46">
        <f t="shared" si="1"/>
        <v>6673.1956347450005</v>
      </c>
    </row>
    <row r="45" spans="2:83" x14ac:dyDescent="0.2">
      <c r="B45" s="9">
        <v>41871</v>
      </c>
      <c r="C45" s="10">
        <v>39099.208333333336</v>
      </c>
      <c r="D45" s="11">
        <v>2820.1592540000001</v>
      </c>
      <c r="E45" s="11">
        <v>1447.85913125</v>
      </c>
      <c r="F45" s="11">
        <v>886.20395699999995</v>
      </c>
      <c r="G45" s="11">
        <v>1557.4227283349924</v>
      </c>
      <c r="H45" s="11">
        <v>2181.9501639784949</v>
      </c>
      <c r="I45" s="7"/>
      <c r="J45" s="12">
        <v>6197.4486133634873</v>
      </c>
      <c r="K45" s="12">
        <v>1351.0698812000001</v>
      </c>
      <c r="L45" s="12">
        <v>1345.07674</v>
      </c>
      <c r="M45" s="25">
        <f t="shared" si="0"/>
        <v>39099.208333333336</v>
      </c>
      <c r="O45" s="46">
        <f t="shared" si="1"/>
        <v>6711.6450705849929</v>
      </c>
    </row>
    <row r="46" spans="2:83" x14ac:dyDescent="0.2">
      <c r="B46" s="9">
        <v>41871</v>
      </c>
      <c r="C46" s="10">
        <v>39099.25</v>
      </c>
      <c r="D46" s="11">
        <v>2932.40499</v>
      </c>
      <c r="E46" s="11">
        <v>1777.88933875</v>
      </c>
      <c r="F46" s="11">
        <v>895.89981699999998</v>
      </c>
      <c r="G46" s="11">
        <v>1672.7465625149957</v>
      </c>
      <c r="H46" s="11">
        <v>2093.962163978495</v>
      </c>
      <c r="I46" s="7"/>
      <c r="J46" s="12">
        <v>7037.3301494434909</v>
      </c>
      <c r="K46" s="12">
        <v>761.02102280000008</v>
      </c>
      <c r="L46" s="12">
        <v>1574.5517</v>
      </c>
      <c r="M46" s="25">
        <f t="shared" si="0"/>
        <v>39099.25</v>
      </c>
      <c r="O46" s="46">
        <f t="shared" si="1"/>
        <v>7278.9407082649959</v>
      </c>
    </row>
    <row r="47" spans="2:83" x14ac:dyDescent="0.2">
      <c r="B47" s="9">
        <v>41871</v>
      </c>
      <c r="C47" s="10">
        <v>39099.291666666664</v>
      </c>
      <c r="D47" s="11">
        <v>3138.1951040000004</v>
      </c>
      <c r="E47" s="11">
        <v>2999.3372395000001</v>
      </c>
      <c r="F47" s="11">
        <v>979.96686799999998</v>
      </c>
      <c r="G47" s="11">
        <v>1661.4126825420003</v>
      </c>
      <c r="H47" s="11">
        <v>1820.0821639784947</v>
      </c>
      <c r="I47" s="7"/>
      <c r="J47" s="12">
        <v>8020.1128372204912</v>
      </c>
      <c r="K47" s="12">
        <v>511.17092080000003</v>
      </c>
      <c r="L47" s="12">
        <v>2067.7103000000002</v>
      </c>
      <c r="M47" s="25">
        <f t="shared" si="0"/>
        <v>39099.291666666664</v>
      </c>
      <c r="O47" s="46">
        <f t="shared" si="1"/>
        <v>8778.9118940420012</v>
      </c>
    </row>
    <row r="48" spans="2:83" x14ac:dyDescent="0.2">
      <c r="B48" s="9">
        <v>41871</v>
      </c>
      <c r="C48" s="10">
        <v>39099.333333333336</v>
      </c>
      <c r="D48" s="11">
        <v>3134.8305200000004</v>
      </c>
      <c r="E48" s="11">
        <v>3092.42968225</v>
      </c>
      <c r="F48" s="11">
        <v>1104.3831720000001</v>
      </c>
      <c r="G48" s="11">
        <v>1634.5360731519959</v>
      </c>
      <c r="H48" s="11">
        <v>1855.4701639784948</v>
      </c>
      <c r="I48" s="7"/>
      <c r="J48" s="12">
        <v>8691.9254557804907</v>
      </c>
      <c r="K48" s="12">
        <v>6.3856355999999996</v>
      </c>
      <c r="L48" s="12">
        <v>2123.3385200000002</v>
      </c>
      <c r="M48" s="25">
        <f t="shared" si="0"/>
        <v>39099.333333333336</v>
      </c>
      <c r="O48" s="46">
        <f t="shared" si="1"/>
        <v>8966.1794474019953</v>
      </c>
    </row>
    <row r="49" spans="2:15" x14ac:dyDescent="0.2">
      <c r="B49" s="9">
        <v>41871</v>
      </c>
      <c r="C49" s="10">
        <v>39099.375</v>
      </c>
      <c r="D49" s="11">
        <v>3101.5372830000001</v>
      </c>
      <c r="E49" s="11">
        <v>3020.2075135</v>
      </c>
      <c r="F49" s="11">
        <v>1089.5531999999998</v>
      </c>
      <c r="G49" s="11">
        <v>1942.7586483019963</v>
      </c>
      <c r="H49" s="11">
        <v>2093.415343978495</v>
      </c>
      <c r="I49" s="7"/>
      <c r="J49" s="12">
        <v>8924.6875427804953</v>
      </c>
      <c r="K49" s="12">
        <v>525.50924600000008</v>
      </c>
      <c r="L49" s="12">
        <v>1797.2752</v>
      </c>
      <c r="M49" s="25">
        <f t="shared" si="0"/>
        <v>39099.375</v>
      </c>
      <c r="O49" s="46">
        <f t="shared" si="1"/>
        <v>9154.0566448019963</v>
      </c>
    </row>
    <row r="50" spans="2:15" x14ac:dyDescent="0.2">
      <c r="B50" s="9">
        <v>41871</v>
      </c>
      <c r="C50" s="10">
        <v>39099.416666666664</v>
      </c>
      <c r="D50" s="11">
        <v>3111.4835040000003</v>
      </c>
      <c r="E50" s="11">
        <v>2494.1792977499999</v>
      </c>
      <c r="F50" s="11">
        <v>1083.179611</v>
      </c>
      <c r="G50" s="11">
        <v>2104.5196632920001</v>
      </c>
      <c r="H50" s="11">
        <v>2599.3141639784953</v>
      </c>
      <c r="I50" s="7"/>
      <c r="J50" s="12">
        <v>9140.6146500204923</v>
      </c>
      <c r="K50" s="12">
        <v>507.67373000000003</v>
      </c>
      <c r="L50" s="12">
        <v>1744.38786</v>
      </c>
      <c r="M50" s="25">
        <f t="shared" si="0"/>
        <v>39099.416666666664</v>
      </c>
      <c r="O50" s="46">
        <f t="shared" si="1"/>
        <v>8793.3620760419999</v>
      </c>
    </row>
    <row r="51" spans="2:15" x14ac:dyDescent="0.2">
      <c r="B51" s="9">
        <v>41871</v>
      </c>
      <c r="C51" s="10">
        <v>39099.458333333336</v>
      </c>
      <c r="D51" s="11">
        <v>3123.5175260000001</v>
      </c>
      <c r="E51" s="11">
        <v>2848.2830500000005</v>
      </c>
      <c r="F51" s="11">
        <v>1147.2354290000001</v>
      </c>
      <c r="G51" s="11">
        <v>1794.2230834019997</v>
      </c>
      <c r="H51" s="11">
        <v>2620.1541439784951</v>
      </c>
      <c r="I51" s="7"/>
      <c r="J51" s="12">
        <v>9321.8027163804945</v>
      </c>
      <c r="K51" s="12">
        <v>104.990116</v>
      </c>
      <c r="L51" s="12">
        <v>2106.6204000000002</v>
      </c>
      <c r="M51" s="25">
        <f t="shared" si="0"/>
        <v>39099.458333333336</v>
      </c>
      <c r="O51" s="46">
        <f t="shared" si="1"/>
        <v>8913.259088402001</v>
      </c>
    </row>
    <row r="52" spans="2:15" x14ac:dyDescent="0.2">
      <c r="B52" s="9">
        <v>41871</v>
      </c>
      <c r="C52" s="10">
        <v>39099.5</v>
      </c>
      <c r="D52" s="11">
        <v>3047.1192820000001</v>
      </c>
      <c r="E52" s="11">
        <v>3017.7529407500001</v>
      </c>
      <c r="F52" s="11">
        <v>1168.9757</v>
      </c>
      <c r="G52" s="11">
        <v>1737.6615996919963</v>
      </c>
      <c r="H52" s="11">
        <v>2625.9197039784949</v>
      </c>
      <c r="I52" s="7"/>
      <c r="J52" s="12">
        <v>9250.8294268204918</v>
      </c>
      <c r="K52" s="12">
        <v>139.04179959999996</v>
      </c>
      <c r="L52" s="12">
        <v>2207.558</v>
      </c>
      <c r="M52" s="25">
        <f t="shared" si="0"/>
        <v>39099.5</v>
      </c>
      <c r="O52" s="46">
        <f t="shared" si="1"/>
        <v>8971.5095224419965</v>
      </c>
    </row>
    <row r="53" spans="2:15" x14ac:dyDescent="0.2">
      <c r="B53" s="9">
        <v>41871</v>
      </c>
      <c r="C53" s="10">
        <v>39099.541666666664</v>
      </c>
      <c r="D53" s="11">
        <v>2981.6232219999997</v>
      </c>
      <c r="E53" s="11">
        <v>2662.1897994999999</v>
      </c>
      <c r="F53" s="11">
        <v>1152.6097790000001</v>
      </c>
      <c r="G53" s="11">
        <v>1720.6191054620006</v>
      </c>
      <c r="H53" s="11">
        <v>2570.6213639784951</v>
      </c>
      <c r="I53" s="7"/>
      <c r="J53" s="12">
        <v>9028.2545623404912</v>
      </c>
      <c r="K53" s="12">
        <v>1.9823075999999997</v>
      </c>
      <c r="L53" s="12">
        <v>2057.4263999999998</v>
      </c>
      <c r="M53" s="25">
        <f t="shared" si="0"/>
        <v>39099.541666666664</v>
      </c>
      <c r="O53" s="46">
        <f t="shared" si="1"/>
        <v>8517.0419059620017</v>
      </c>
    </row>
    <row r="54" spans="2:15" x14ac:dyDescent="0.2">
      <c r="B54" s="9">
        <v>41871</v>
      </c>
      <c r="C54" s="10">
        <v>39099.583333333336</v>
      </c>
      <c r="D54" s="11">
        <v>2971.362768</v>
      </c>
      <c r="E54" s="11">
        <v>2605.5050504999999</v>
      </c>
      <c r="F54" s="11">
        <v>1108.14249</v>
      </c>
      <c r="G54" s="11">
        <v>1773.725606062</v>
      </c>
      <c r="H54" s="11">
        <v>2470.3615439784949</v>
      </c>
      <c r="I54" s="7"/>
      <c r="J54" s="12">
        <v>8886.4916085404911</v>
      </c>
      <c r="K54" s="12">
        <v>58.110149999999955</v>
      </c>
      <c r="L54" s="12">
        <v>1984.4956999999999</v>
      </c>
      <c r="M54" s="25">
        <f t="shared" si="0"/>
        <v>39099.583333333336</v>
      </c>
      <c r="O54" s="46">
        <f t="shared" si="1"/>
        <v>8458.7359145619994</v>
      </c>
    </row>
    <row r="55" spans="2:15" x14ac:dyDescent="0.2">
      <c r="B55" s="9">
        <v>41871</v>
      </c>
      <c r="C55" s="10">
        <v>39099.625</v>
      </c>
      <c r="D55" s="11">
        <v>2997.9862130000001</v>
      </c>
      <c r="E55" s="11">
        <v>2359.9800805</v>
      </c>
      <c r="F55" s="11">
        <v>1134.214074</v>
      </c>
      <c r="G55" s="11">
        <v>1803.7676192619956</v>
      </c>
      <c r="H55" s="11">
        <v>2437.514243978495</v>
      </c>
      <c r="I55" s="7"/>
      <c r="J55" s="12">
        <v>8775.4588643404913</v>
      </c>
      <c r="K55" s="12">
        <v>11.9075664</v>
      </c>
      <c r="L55" s="12">
        <v>1946.0958000000001</v>
      </c>
      <c r="M55" s="25">
        <f t="shared" si="0"/>
        <v>39099.625</v>
      </c>
      <c r="O55" s="46">
        <f t="shared" si="1"/>
        <v>8295.9479867619957</v>
      </c>
    </row>
    <row r="56" spans="2:15" x14ac:dyDescent="0.2">
      <c r="B56" s="9">
        <v>41871</v>
      </c>
      <c r="C56" s="10">
        <v>39099.666666666664</v>
      </c>
      <c r="D56" s="11">
        <v>3013.4002169999999</v>
      </c>
      <c r="E56" s="11">
        <v>2565.6176700000001</v>
      </c>
      <c r="F56" s="11">
        <v>1151.274774</v>
      </c>
      <c r="G56" s="11">
        <v>1789.1452416019965</v>
      </c>
      <c r="H56" s="11">
        <v>2307.0153439784949</v>
      </c>
      <c r="I56" s="7"/>
      <c r="J56" s="12">
        <v>8652.4462041804909</v>
      </c>
      <c r="K56" s="12">
        <v>275.47954240000001</v>
      </c>
      <c r="L56" s="12">
        <v>1898.5274999999999</v>
      </c>
      <c r="M56" s="25">
        <f t="shared" si="0"/>
        <v>39099.666666666664</v>
      </c>
      <c r="O56" s="46">
        <f t="shared" si="1"/>
        <v>8519.437902601996</v>
      </c>
    </row>
    <row r="57" spans="2:15" x14ac:dyDescent="0.2">
      <c r="B57" s="9">
        <v>41871</v>
      </c>
      <c r="C57" s="10">
        <v>39099.708333333336</v>
      </c>
      <c r="D57" s="11">
        <v>3025.710638</v>
      </c>
      <c r="E57" s="11">
        <v>3000.1796195000002</v>
      </c>
      <c r="F57" s="11">
        <v>1165.6311020000001</v>
      </c>
      <c r="G57" s="11">
        <v>1827.487236461988</v>
      </c>
      <c r="H57" s="11">
        <v>2135.4522239784951</v>
      </c>
      <c r="I57" s="7"/>
      <c r="J57" s="12">
        <v>8580.226169940488</v>
      </c>
      <c r="K57" s="12">
        <v>605.76565000000005</v>
      </c>
      <c r="L57" s="12">
        <v>1968.4690000000001</v>
      </c>
      <c r="M57" s="25">
        <f t="shared" si="0"/>
        <v>39099.708333333336</v>
      </c>
      <c r="O57" s="46">
        <f t="shared" si="1"/>
        <v>9019.0085959619882</v>
      </c>
    </row>
    <row r="58" spans="2:15" x14ac:dyDescent="0.2">
      <c r="B58" s="9">
        <v>41871</v>
      </c>
      <c r="C58" s="10">
        <v>39099.75</v>
      </c>
      <c r="D58" s="11">
        <v>3105.7444009999999</v>
      </c>
      <c r="E58" s="11">
        <v>3368.7527477500003</v>
      </c>
      <c r="F58" s="11">
        <v>1083.4988350000001</v>
      </c>
      <c r="G58" s="11">
        <v>1843.2554231319928</v>
      </c>
      <c r="H58" s="11">
        <v>1873.7461639784949</v>
      </c>
      <c r="I58" s="7"/>
      <c r="J58" s="12">
        <v>8606.5199328604867</v>
      </c>
      <c r="K58" s="12">
        <v>152.46543800000001</v>
      </c>
      <c r="L58" s="12">
        <v>2516.0122000000001</v>
      </c>
      <c r="M58" s="25">
        <f t="shared" si="0"/>
        <v>39099.75</v>
      </c>
      <c r="O58" s="46">
        <f t="shared" si="1"/>
        <v>9401.2514068819946</v>
      </c>
    </row>
    <row r="59" spans="2:15" x14ac:dyDescent="0.2">
      <c r="B59" s="9">
        <v>41871</v>
      </c>
      <c r="C59" s="10">
        <v>39099.791666666664</v>
      </c>
      <c r="D59" s="11">
        <v>3074.5245600000003</v>
      </c>
      <c r="E59" s="11">
        <v>4761.1564909999961</v>
      </c>
      <c r="F59" s="11">
        <v>1085.352335</v>
      </c>
      <c r="G59" s="11">
        <v>1645.4774627050033</v>
      </c>
      <c r="H59" s="11">
        <v>1687.4021639784946</v>
      </c>
      <c r="I59" s="7"/>
      <c r="J59" s="12">
        <v>8437.710300683495</v>
      </c>
      <c r="K59" s="12">
        <v>4.0417719999999999</v>
      </c>
      <c r="L59" s="12">
        <v>3812.1609400000002</v>
      </c>
      <c r="M59" s="25">
        <f t="shared" si="0"/>
        <v>39099.791666666664</v>
      </c>
      <c r="O59" s="46">
        <f t="shared" si="1"/>
        <v>10566.510848704998</v>
      </c>
    </row>
    <row r="60" spans="2:15" x14ac:dyDescent="0.2">
      <c r="B60" s="9">
        <v>41871</v>
      </c>
      <c r="C60" s="10">
        <v>39099.833333333336</v>
      </c>
      <c r="D60" s="11">
        <v>3106.2207500000004</v>
      </c>
      <c r="E60" s="11">
        <v>4766.8446812500006</v>
      </c>
      <c r="F60" s="11">
        <v>1122.7605640000002</v>
      </c>
      <c r="G60" s="11">
        <v>1679.2862518549996</v>
      </c>
      <c r="H60" s="11">
        <v>1694.2261639784947</v>
      </c>
      <c r="I60" s="7"/>
      <c r="J60" s="12">
        <v>8416.0737382834959</v>
      </c>
      <c r="K60" s="12">
        <v>3.0511927999999995</v>
      </c>
      <c r="L60" s="12">
        <v>3950.2134799999999</v>
      </c>
      <c r="M60" s="25">
        <f t="shared" si="0"/>
        <v>39099.833333333336</v>
      </c>
      <c r="O60" s="46">
        <f t="shared" si="1"/>
        <v>10675.112247105</v>
      </c>
    </row>
    <row r="61" spans="2:15" x14ac:dyDescent="0.2">
      <c r="B61" s="9">
        <v>41871</v>
      </c>
      <c r="C61" s="10">
        <v>39099.875</v>
      </c>
      <c r="D61" s="11">
        <v>3095.2013590000001</v>
      </c>
      <c r="E61" s="11">
        <v>4673.8694800000003</v>
      </c>
      <c r="F61" s="11">
        <v>1077.7887179999998</v>
      </c>
      <c r="G61" s="11">
        <v>1792.9412422249954</v>
      </c>
      <c r="H61" s="11">
        <v>1539.2541639784947</v>
      </c>
      <c r="I61" s="7"/>
      <c r="J61" s="12">
        <v>7888.9678612034913</v>
      </c>
      <c r="K61" s="12">
        <v>32.444621999999995</v>
      </c>
      <c r="L61" s="12">
        <v>4257.6424799999995</v>
      </c>
      <c r="M61" s="25">
        <f t="shared" si="0"/>
        <v>39099.875</v>
      </c>
      <c r="O61" s="46">
        <f t="shared" si="1"/>
        <v>10639.800799224995</v>
      </c>
    </row>
    <row r="62" spans="2:15" x14ac:dyDescent="0.2">
      <c r="B62" s="9">
        <v>41871</v>
      </c>
      <c r="C62" s="10">
        <v>39099.916666666664</v>
      </c>
      <c r="D62" s="11">
        <v>3047.6413790000001</v>
      </c>
      <c r="E62" s="11">
        <v>3894.9441029999998</v>
      </c>
      <c r="F62" s="11">
        <v>1052.5854899999999</v>
      </c>
      <c r="G62" s="11">
        <v>1799.5693160649923</v>
      </c>
      <c r="H62" s="11">
        <v>1595.0781639784946</v>
      </c>
      <c r="I62" s="7"/>
      <c r="J62" s="12">
        <v>7463.4088232434879</v>
      </c>
      <c r="K62" s="12">
        <v>48.578428799999955</v>
      </c>
      <c r="L62" s="12">
        <v>3877.8312000000001</v>
      </c>
      <c r="M62" s="25">
        <f t="shared" si="0"/>
        <v>39099.916666666664</v>
      </c>
      <c r="O62" s="46">
        <f t="shared" si="1"/>
        <v>9794.7402880649915</v>
      </c>
    </row>
    <row r="63" spans="2:15" x14ac:dyDescent="0.2">
      <c r="B63" s="9">
        <v>41871</v>
      </c>
      <c r="C63" s="10">
        <v>39099.958333333336</v>
      </c>
      <c r="D63" s="11">
        <v>3041.0373070000001</v>
      </c>
      <c r="E63" s="11">
        <v>2691.4725760000001</v>
      </c>
      <c r="F63" s="11">
        <v>1059.345695</v>
      </c>
      <c r="G63" s="11">
        <v>2163.4479409049923</v>
      </c>
      <c r="H63" s="11">
        <v>1609.8981639784947</v>
      </c>
      <c r="I63" s="7"/>
      <c r="J63" s="12">
        <v>6979.9423912834873</v>
      </c>
      <c r="K63" s="12">
        <v>511.08857160000002</v>
      </c>
      <c r="L63" s="12">
        <v>3074.1707200000001</v>
      </c>
      <c r="M63" s="25">
        <f>+C63</f>
        <v>39099.958333333336</v>
      </c>
      <c r="O63" s="46">
        <f t="shared" si="1"/>
        <v>8955.3035189049933</v>
      </c>
    </row>
  </sheetData>
  <phoneticPr fontId="20" type="noConversion"/>
  <conditionalFormatting sqref="I39">
    <cfRule type="cellIs" dxfId="14" priority="3" stopIfTrue="1" operator="notBetween">
      <formula>-1</formula>
      <formula>1</formula>
    </cfRule>
  </conditionalFormatting>
  <conditionalFormatting sqref="I39">
    <cfRule type="cellIs" dxfId="13" priority="2" stopIfTrue="1" operator="notBetween">
      <formula>-1</formula>
      <formula>1</formula>
    </cfRule>
  </conditionalFormatting>
  <conditionalFormatting sqref="I40:I63">
    <cfRule type="cellIs" dxfId="12" priority="1" stopIfTrue="1" operator="notBetween">
      <formula>-1</formula>
      <formula>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12</vt:i4>
      </vt:variant>
    </vt:vector>
  </HeadingPairs>
  <TitlesOfParts>
    <vt:vector size="25" baseType="lpstr">
      <vt:lpstr>2014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'01'!Druckbereich</vt:lpstr>
      <vt:lpstr>'02'!Druckbereich</vt:lpstr>
      <vt:lpstr>'03'!Druckbereich</vt:lpstr>
      <vt:lpstr>'04'!Druckbereich</vt:lpstr>
      <vt:lpstr>'05'!Druckbereich</vt:lpstr>
      <vt:lpstr>'06'!Druckbereich</vt:lpstr>
      <vt:lpstr>'07'!Druckbereich</vt:lpstr>
      <vt:lpstr>'08'!Druckbereich</vt:lpstr>
      <vt:lpstr>'09'!Druckbereich</vt:lpstr>
      <vt:lpstr>'10'!Druckbereich</vt:lpstr>
      <vt:lpstr>'11'!Druckbereich</vt:lpstr>
      <vt:lpstr>'12'!Druckbereich</vt:lpstr>
    </vt:vector>
  </TitlesOfParts>
  <Company>E-Control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</dc:creator>
  <cp:lastModifiedBy>Brozka Martin</cp:lastModifiedBy>
  <cp:lastPrinted>2012-11-27T12:45:20Z</cp:lastPrinted>
  <dcterms:created xsi:type="dcterms:W3CDTF">2009-10-13T13:09:07Z</dcterms:created>
  <dcterms:modified xsi:type="dcterms:W3CDTF">2016-08-09T10:13:54Z</dcterms:modified>
</cp:coreProperties>
</file>