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defaultThemeVersion="166925"/>
  <xr:revisionPtr revIDLastSave="0" documentId="8_{E765EEBE-83C4-4421-9629-FF61168DBB30}" xr6:coauthVersionLast="47" xr6:coauthVersionMax="47" xr10:uidLastSave="{00000000-0000-0000-0000-000000000000}"/>
  <workbookProtection workbookAlgorithmName="SHA-512" workbookHashValue="Ng9CyGNYjdkq9PL/XfzyOcgjakgD9Yt9k9IZIsg3B+bst1uB6rMiZH6KiPw9b1Wwpt4j996G2F8V6/lCQ22rfw==" workbookSaltValue="t6Sxcq5l2JWopHf7AyI2gA==" workbookSpinCount="100000" lockStructure="1"/>
  <bookViews>
    <workbookView xWindow="-120" yWindow="-120" windowWidth="51840" windowHeight="21120" xr2:uid="{637EAB8E-BA5F-49E7-A176-F029D091A6D8}"/>
  </bookViews>
  <sheets>
    <sheet name="Rechner" sheetId="1" r:id="rId1"/>
    <sheet name="Erläuterungen" sheetId="2" r:id="rId2"/>
  </sheets>
  <definedNames>
    <definedName name="Form">Rechner!$B$1:$R$31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1" l="1"/>
  <c r="S3" i="1"/>
  <c r="N9" i="1" l="1"/>
  <c r="I22" i="1"/>
  <c r="I24" i="1"/>
  <c r="H26" i="1" l="1"/>
  <c r="H28" i="1"/>
  <c r="N28" i="1" s="1"/>
  <c r="N24" i="1"/>
  <c r="G28" i="1"/>
  <c r="N13" i="1"/>
  <c r="N7" i="1" l="1"/>
</calcChain>
</file>

<file path=xl/sharedStrings.xml><?xml version="1.0" encoding="utf-8"?>
<sst xmlns="http://schemas.openxmlformats.org/spreadsheetml/2006/main" count="51" uniqueCount="51">
  <si>
    <t>Tage</t>
  </si>
  <si>
    <t>Jahresverbrauch:</t>
  </si>
  <si>
    <t>%</t>
  </si>
  <si>
    <t>cent/kWh</t>
  </si>
  <si>
    <t>allfällige Mengen Rabatte:</t>
  </si>
  <si>
    <t>Ihre relevante Menge:</t>
  </si>
  <si>
    <t>Allfällige Erläuterung:</t>
  </si>
  <si>
    <t>Ihr relevanter Preis:</t>
  </si>
  <si>
    <t>© E-Control</t>
  </si>
  <si>
    <t>€/Jahr</t>
  </si>
  <si>
    <t>allfällige Gratistage:</t>
  </si>
  <si>
    <t>Erläuterungen</t>
  </si>
  <si>
    <t>€/Jahr*</t>
  </si>
  <si>
    <t>*…</t>
  </si>
  <si>
    <t>allfällige prozentuelle Rabatte vom Arbeitspreis</t>
  </si>
  <si>
    <t>Allgemein:</t>
  </si>
  <si>
    <t>Anmerkungen zum Formular:</t>
  </si>
  <si>
    <t>Stromkostenbremse</t>
  </si>
  <si>
    <t>**…</t>
  </si>
  <si>
    <t>Disclaimer:</t>
  </si>
  <si>
    <t>kWh***</t>
  </si>
  <si>
    <t>Wenn auf dem Preisblatt ein Grundpreis pro Monat angegeben ist, diesen bitte x 12 (mal 12) rechnen und hier eintragen.</t>
  </si>
  <si>
    <t>***…</t>
  </si>
  <si>
    <t>Dieser Wert wird für die Berechnung der Kostenübernahme durch den Bund herangezogen.</t>
  </si>
  <si>
    <r>
      <t>kWh</t>
    </r>
    <r>
      <rPr>
        <sz val="18"/>
        <color theme="1"/>
        <rFont val="Calibri"/>
        <family val="2"/>
        <scheme val="minor"/>
      </rPr>
      <t>**</t>
    </r>
  </si>
  <si>
    <r>
      <t>cent/kWh</t>
    </r>
    <r>
      <rPr>
        <sz val="16"/>
        <color theme="1"/>
        <rFont val="Calibri"/>
        <family val="2"/>
        <scheme val="minor"/>
      </rPr>
      <t>**</t>
    </r>
  </si>
  <si>
    <t>... dieser Betrag wird von ihrem Lieferanten berücksichtigt (gerundet)</t>
  </si>
  <si>
    <t>€ jedes Monat****</t>
  </si>
  <si>
    <t>****…</t>
  </si>
  <si>
    <r>
      <rPr>
        <b/>
        <sz val="16"/>
        <color theme="1"/>
        <rFont val="Calibri"/>
        <family val="2"/>
        <scheme val="minor"/>
      </rPr>
      <t>Energie</t>
    </r>
    <r>
      <rPr>
        <sz val="16"/>
        <color theme="1"/>
        <rFont val="Calibri"/>
        <family val="2"/>
        <scheme val="minor"/>
      </rPr>
      <t>-</t>
    </r>
    <r>
      <rPr>
        <b/>
        <sz val="16"/>
        <color theme="1"/>
        <rFont val="Calibri"/>
        <family val="2"/>
        <scheme val="minor"/>
      </rPr>
      <t>Arbeitspreis</t>
    </r>
    <r>
      <rPr>
        <sz val="16"/>
        <color theme="1"/>
        <rFont val="Calibri"/>
        <family val="2"/>
        <scheme val="minor"/>
      </rPr>
      <t xml:space="preserve"> wie im Preisblatt</t>
    </r>
    <r>
      <rPr>
        <sz val="11"/>
        <color theme="1"/>
        <rFont val="Calibri"/>
        <family val="2"/>
        <scheme val="minor"/>
      </rPr>
      <t xml:space="preserve"> (ohne Steuer)</t>
    </r>
    <r>
      <rPr>
        <sz val="16"/>
        <color theme="1"/>
        <rFont val="Calibri"/>
        <family val="2"/>
        <scheme val="minor"/>
      </rPr>
      <t>:</t>
    </r>
  </si>
  <si>
    <t xml:space="preserve">Hier bitte den geschätzten Jahresverbrauch eintragen. Der tatsächliche Jahresverbrauch kann spätestens bei der Jahresrechnung zu Korrekturen führen. Bei Monatsrechnungen sollten weniger Korrekturen anfallen. </t>
  </si>
  <si>
    <t>ja</t>
  </si>
  <si>
    <t>nein</t>
  </si>
  <si>
    <t>RABATTE</t>
  </si>
  <si>
    <t>kWh/Jahr</t>
  </si>
  <si>
    <t>PREISE</t>
  </si>
  <si>
    <t>MENGE</t>
  </si>
  <si>
    <t>ERGEBNIS</t>
  </si>
  <si>
    <t>allfällige Pauschalrabatte:</t>
  </si>
  <si>
    <t>*****…</t>
  </si>
  <si>
    <r>
      <rPr>
        <b/>
        <sz val="16"/>
        <color theme="1"/>
        <rFont val="Calibri"/>
        <family val="2"/>
        <scheme val="minor"/>
      </rPr>
      <t>Vom Bund übernommener Betrag:</t>
    </r>
    <r>
      <rPr>
        <sz val="16"/>
        <color theme="1"/>
        <rFont val="Calibri"/>
        <family val="2"/>
        <scheme val="minor"/>
      </rPr>
      <t xml:space="preserve"> etwa </t>
    </r>
  </si>
  <si>
    <t>Dieser (gerundete) Betrag wird  vom Lieferanten automatisch berücksichtigt. Der Effekt auf Vorauszahlungen etc. ist aber je nach Fall unterschiedlich. Manchmal wurden zB reduzierte Vorauszahlungen vereinbart, die Einführung kann gleichzeitig mit Preiserhöhungen erfolgen, etc. Daher bedeutet dies nicht unbedingt, dass die Vorauszahlung um diesen Betrag niedriger sein wird als zuvor!</t>
  </si>
  <si>
    <r>
      <t xml:space="preserve">   - Die vom Bund übernommenen Kosten beziehen sich auf den </t>
    </r>
    <r>
      <rPr>
        <b/>
        <sz val="12"/>
        <color theme="1"/>
        <rFont val="Calibri"/>
        <family val="2"/>
        <scheme val="minor"/>
      </rPr>
      <t>reinen Energiepreis</t>
    </r>
    <r>
      <rPr>
        <sz val="12"/>
        <color theme="1"/>
        <rFont val="Calibri"/>
        <family val="2"/>
        <scheme val="minor"/>
      </rPr>
      <t xml:space="preserve"> nach Abzug aller einmaligen oder wiederkehrenden Rabatte.</t>
    </r>
  </si>
  <si>
    <r>
      <t xml:space="preserve">Energie-Grundpreis </t>
    </r>
    <r>
      <rPr>
        <sz val="16"/>
        <color theme="1"/>
        <rFont val="Calibri"/>
        <family val="2"/>
        <scheme val="minor"/>
      </rPr>
      <t xml:space="preserve">wie im Preisblatt </t>
    </r>
    <r>
      <rPr>
        <sz val="11"/>
        <color theme="1"/>
        <rFont val="Calibri"/>
        <family val="2"/>
        <scheme val="minor"/>
      </rPr>
      <t>(ohne Steuer)</t>
    </r>
    <r>
      <rPr>
        <sz val="16"/>
        <color theme="1"/>
        <rFont val="Calibri"/>
        <family val="2"/>
        <scheme val="minor"/>
      </rPr>
      <t>:</t>
    </r>
  </si>
  <si>
    <t>Obwohl dieser Rechner so gut wie möglich die existierende Rechtslage abbilden soll, kann es dennoch zu  Abweichungen zu den vom Lieferanten einberechneten Bundesgeldern kommen; dies insbesondere, wenn es zu einem Produkt- oder Lieferantenwechsel bzw. einer Tarifänderung kommt.</t>
  </si>
  <si>
    <t xml:space="preserve">   - Noch nicht im Detail definiert sind die weiteren Ausbaustufen der Stromkostenbremse, die sich auf Familien mit mehr als 3 Mitgliedern und auf Netzkosten beziehen werden.</t>
  </si>
  <si>
    <t>Rabatt (Gratistage bzw. Prozent) auch auf Grundpreis?</t>
  </si>
  <si>
    <t>1.12.2022 - 31.12.2024</t>
  </si>
  <si>
    <t xml:space="preserve">   - Kosten werden bis 2900 kWh und bis zu 25 cent/kWh übernommen, dadurch fallen für die Kunden dort nur 10 cent/kWh an. Abgaben und Ust  werden allerdings auf den ursprünglichen Betrag berechnet.</t>
  </si>
  <si>
    <t>Es wird nur  ein anteiliger Betrag bis zum Auislaufen der Bremse gerechnet, da dann nicht mehr volle 12 Monate bis zum Auslaufen der Stromkostenbremse bleiben.</t>
  </si>
  <si>
    <t>€ bis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</si>
</sst>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8" x14ac:knownFonts="1">
    <font>
      <sz val="11"/>
      <color theme="1"/>
      <name val="Calibri"/>
      <family val="2"/>
      <scheme val="minor"/>
    </font>
    <font>
      <b/>
      <sz val="11"/>
      <color theme="1"/>
      <name val="Calibri"/>
      <family val="2"/>
      <scheme val="minor"/>
    </font>
    <font>
      <sz val="18"/>
      <color theme="1"/>
      <name val="Calibri"/>
      <family val="2"/>
      <scheme val="minor"/>
    </font>
    <font>
      <sz val="12"/>
      <color theme="1"/>
      <name val="Calibri"/>
      <family val="2"/>
      <scheme val="minor"/>
    </font>
    <font>
      <b/>
      <sz val="12"/>
      <color theme="1"/>
      <name val="Calibri"/>
      <family val="2"/>
      <scheme val="minor"/>
    </font>
    <font>
      <sz val="16"/>
      <color theme="1"/>
      <name val="Calibri"/>
      <family val="2"/>
      <scheme val="minor"/>
    </font>
    <font>
      <b/>
      <sz val="18"/>
      <color theme="1"/>
      <name val="Calibri"/>
      <family val="2"/>
      <scheme val="minor"/>
    </font>
    <font>
      <b/>
      <sz val="16"/>
      <color theme="1"/>
      <name val="Calibri"/>
      <family val="2"/>
      <scheme val="minor"/>
    </font>
    <font>
      <sz val="10"/>
      <color theme="1"/>
      <name val="Calibri"/>
      <family val="2"/>
      <scheme val="minor"/>
    </font>
    <font>
      <sz val="10"/>
      <color rgb="FFFF0000"/>
      <name val="Calibri"/>
      <family val="2"/>
      <scheme val="minor"/>
    </font>
    <font>
      <sz val="9"/>
      <color theme="1"/>
      <name val="Calibri"/>
      <family val="2"/>
      <scheme val="minor"/>
    </font>
    <font>
      <sz val="18"/>
      <name val="Calibri"/>
      <family val="2"/>
      <scheme val="minor"/>
    </font>
    <font>
      <sz val="8"/>
      <name val="Calibri"/>
      <family val="2"/>
      <scheme val="minor"/>
    </font>
    <font>
      <sz val="11"/>
      <color theme="0"/>
      <name val="Calibri"/>
      <family val="2"/>
      <scheme val="minor"/>
    </font>
    <font>
      <sz val="18"/>
      <color rgb="FFFF0000"/>
      <name val="Calibri"/>
      <family val="2"/>
      <scheme val="minor"/>
    </font>
    <font>
      <b/>
      <sz val="16"/>
      <color theme="4" tint="-0.249977111117893"/>
      <name val="Calibri"/>
      <family val="2"/>
      <scheme val="minor"/>
    </font>
    <font>
      <sz val="14"/>
      <color theme="1"/>
      <name val="Calibri"/>
      <family val="2"/>
      <scheme val="minor"/>
    </font>
    <font>
      <sz val="11"/>
      <color theme="4" tint="0.79998168889431442"/>
      <name val="Calibri"/>
      <family val="2"/>
      <scheme val="minor"/>
    </font>
    <font>
      <sz val="12"/>
      <color theme="0"/>
      <name val="Calibri"/>
      <family val="2"/>
      <scheme val="minor"/>
    </font>
    <font>
      <b/>
      <sz val="16"/>
      <color theme="9" tint="-0.249977111117893"/>
      <name val="Calibri"/>
      <family val="2"/>
      <scheme val="minor"/>
    </font>
    <font>
      <b/>
      <sz val="26"/>
      <color theme="1"/>
      <name val="Calibri"/>
      <family val="2"/>
      <scheme val="minor"/>
    </font>
    <font>
      <sz val="11"/>
      <color theme="0" tint="-4.9989318521683403E-2"/>
      <name val="Calibri"/>
      <family val="2"/>
      <scheme val="minor"/>
    </font>
    <font>
      <sz val="16"/>
      <color theme="9" tint="-0.249977111117893"/>
      <name val="Calibri"/>
      <family val="2"/>
      <scheme val="minor"/>
    </font>
    <font>
      <i/>
      <sz val="12"/>
      <color theme="1"/>
      <name val="Calibri"/>
      <family val="2"/>
      <scheme val="minor"/>
    </font>
    <font>
      <b/>
      <i/>
      <sz val="12"/>
      <color theme="9" tint="-0.249977111117893"/>
      <name val="Calibri"/>
      <family val="2"/>
      <scheme val="minor"/>
    </font>
    <font>
      <b/>
      <i/>
      <sz val="12"/>
      <color theme="1"/>
      <name val="Calibri"/>
      <family val="2"/>
      <scheme val="minor"/>
    </font>
    <font>
      <b/>
      <sz val="10"/>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s>
  <borders count="4">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79">
    <xf numFmtId="0" fontId="0" fillId="0" borderId="0" xfId="0"/>
    <xf numFmtId="0" fontId="0" fillId="2" borderId="0" xfId="0" applyFill="1"/>
    <xf numFmtId="0" fontId="2" fillId="2" borderId="0" xfId="0" applyFont="1" applyFill="1"/>
    <xf numFmtId="0" fontId="2" fillId="2" borderId="0" xfId="0" applyFont="1" applyFill="1" applyAlignment="1">
      <alignment horizontal="right"/>
    </xf>
    <xf numFmtId="0" fontId="5" fillId="2" borderId="0" xfId="0" applyFont="1" applyFill="1" applyAlignment="1">
      <alignment horizontal="right"/>
    </xf>
    <xf numFmtId="0" fontId="5" fillId="2" borderId="0" xfId="0" applyFont="1" applyFill="1"/>
    <xf numFmtId="0" fontId="6" fillId="2" borderId="0" xfId="0" applyFont="1" applyFill="1"/>
    <xf numFmtId="0" fontId="3" fillId="4" borderId="0" xfId="0" applyFont="1" applyFill="1"/>
    <xf numFmtId="0" fontId="2" fillId="4" borderId="0" xfId="0" applyFont="1" applyFill="1"/>
    <xf numFmtId="0" fontId="1" fillId="2" borderId="0" xfId="0" applyFont="1" applyFill="1"/>
    <xf numFmtId="0" fontId="6" fillId="2" borderId="0" xfId="0" applyFont="1" applyFill="1" applyAlignment="1">
      <alignment horizontal="right"/>
    </xf>
    <xf numFmtId="0" fontId="7" fillId="2" borderId="0" xfId="0" applyFont="1" applyFill="1" applyAlignment="1">
      <alignment horizontal="right"/>
    </xf>
    <xf numFmtId="0" fontId="7" fillId="2" borderId="0" xfId="0" applyFont="1" applyFill="1"/>
    <xf numFmtId="0" fontId="2" fillId="3" borderId="2" xfId="0" applyFont="1" applyFill="1" applyBorder="1" applyProtection="1">
      <protection locked="0"/>
    </xf>
    <xf numFmtId="3" fontId="2" fillId="3" borderId="2" xfId="0" applyNumberFormat="1" applyFont="1" applyFill="1" applyBorder="1" applyProtection="1">
      <protection locked="0"/>
    </xf>
    <xf numFmtId="0" fontId="8" fillId="0" borderId="0" xfId="0" applyFont="1" applyAlignment="1">
      <alignment horizontal="center"/>
    </xf>
    <xf numFmtId="0" fontId="8" fillId="2" borderId="0" xfId="0" applyFont="1" applyFill="1" applyAlignment="1">
      <alignment horizontal="center"/>
    </xf>
    <xf numFmtId="0" fontId="9" fillId="2" borderId="0" xfId="0" applyFont="1" applyFill="1" applyAlignment="1">
      <alignment horizontal="center"/>
    </xf>
    <xf numFmtId="0" fontId="8" fillId="4" borderId="0" xfId="0" applyFont="1" applyFill="1" applyAlignment="1">
      <alignment horizontal="left"/>
    </xf>
    <xf numFmtId="0" fontId="2" fillId="4" borderId="0" xfId="0" applyFont="1" applyFill="1" applyAlignment="1">
      <alignment horizontal="left"/>
    </xf>
    <xf numFmtId="0" fontId="9" fillId="4" borderId="0" xfId="0" applyFont="1" applyFill="1" applyAlignment="1">
      <alignment horizontal="center"/>
    </xf>
    <xf numFmtId="0" fontId="8" fillId="4" borderId="0" xfId="0" applyFont="1" applyFill="1" applyAlignment="1">
      <alignment horizontal="center"/>
    </xf>
    <xf numFmtId="0" fontId="0" fillId="2" borderId="0" xfId="0" applyFill="1" applyAlignment="1">
      <alignment vertical="top"/>
    </xf>
    <xf numFmtId="0" fontId="10" fillId="2" borderId="0" xfId="0" applyFont="1" applyFill="1" applyAlignment="1">
      <alignment vertical="top"/>
    </xf>
    <xf numFmtId="0" fontId="11" fillId="4" borderId="0" xfId="0" applyFont="1" applyFill="1"/>
    <xf numFmtId="0" fontId="4" fillId="4" borderId="3" xfId="0" applyFont="1" applyFill="1" applyBorder="1"/>
    <xf numFmtId="0" fontId="3" fillId="4" borderId="3" xfId="0" applyFont="1" applyFill="1" applyBorder="1"/>
    <xf numFmtId="0" fontId="8" fillId="2" borderId="0" xfId="0" applyFont="1" applyFill="1"/>
    <xf numFmtId="0" fontId="0" fillId="4" borderId="0" xfId="0" applyFill="1"/>
    <xf numFmtId="0" fontId="8" fillId="2" borderId="0" xfId="0" applyFont="1" applyFill="1" applyAlignment="1">
      <alignment horizontal="right"/>
    </xf>
    <xf numFmtId="0" fontId="6" fillId="0" borderId="0" xfId="0" applyFont="1"/>
    <xf numFmtId="0" fontId="8" fillId="4" borderId="0" xfId="0" applyFont="1" applyFill="1"/>
    <xf numFmtId="0" fontId="14" fillId="4" borderId="0" xfId="0" applyFont="1" applyFill="1"/>
    <xf numFmtId="0" fontId="3" fillId="2" borderId="0" xfId="0" applyFont="1" applyFill="1"/>
    <xf numFmtId="0" fontId="3" fillId="2" borderId="0" xfId="0" applyFont="1" applyFill="1" applyAlignment="1">
      <alignment horizontal="right"/>
    </xf>
    <xf numFmtId="0" fontId="15" fillId="2" borderId="0" xfId="0" applyFont="1" applyFill="1"/>
    <xf numFmtId="0" fontId="16" fillId="2" borderId="0" xfId="0" applyFont="1" applyFill="1" applyAlignment="1">
      <alignment horizontal="right"/>
    </xf>
    <xf numFmtId="0" fontId="15" fillId="2" borderId="0" xfId="0" applyFont="1" applyFill="1" applyAlignment="1">
      <alignment horizontal="left"/>
    </xf>
    <xf numFmtId="0" fontId="17" fillId="2" borderId="0" xfId="0" applyFont="1" applyFill="1"/>
    <xf numFmtId="0" fontId="13" fillId="3" borderId="0" xfId="0" applyFont="1" applyFill="1"/>
    <xf numFmtId="0" fontId="18" fillId="3" borderId="0" xfId="0" applyFont="1" applyFill="1"/>
    <xf numFmtId="0" fontId="13" fillId="0" borderId="0" xfId="0" applyFont="1"/>
    <xf numFmtId="0" fontId="0" fillId="2" borderId="0" xfId="0" applyFill="1" applyAlignment="1">
      <alignment horizontal="left"/>
    </xf>
    <xf numFmtId="0" fontId="5" fillId="4" borderId="0" xfId="0" applyFont="1" applyFill="1"/>
    <xf numFmtId="0" fontId="7" fillId="4" borderId="0" xfId="0" applyFont="1" applyFill="1" applyAlignment="1">
      <alignment horizontal="left"/>
    </xf>
    <xf numFmtId="0" fontId="5" fillId="4" borderId="0" xfId="0" applyFont="1" applyFill="1" applyAlignment="1">
      <alignment horizontal="right"/>
    </xf>
    <xf numFmtId="0" fontId="7" fillId="4" borderId="0" xfId="0" applyFont="1" applyFill="1"/>
    <xf numFmtId="0" fontId="10" fillId="2" borderId="0" xfId="0" quotePrefix="1" applyFont="1" applyFill="1" applyAlignment="1">
      <alignment vertical="top"/>
    </xf>
    <xf numFmtId="0" fontId="5" fillId="2" borderId="0" xfId="0" applyFont="1" applyFill="1" applyAlignment="1">
      <alignment horizontal="right" vertical="top"/>
    </xf>
    <xf numFmtId="0" fontId="6" fillId="2" borderId="0" xfId="0" applyFont="1" applyFill="1" applyAlignment="1">
      <alignment vertical="top"/>
    </xf>
    <xf numFmtId="0" fontId="2" fillId="4" borderId="0" xfId="0" applyFont="1" applyFill="1" applyAlignment="1">
      <alignment horizontal="right"/>
    </xf>
    <xf numFmtId="0" fontId="4" fillId="4" borderId="0" xfId="0" applyFont="1" applyFill="1"/>
    <xf numFmtId="14" fontId="0" fillId="0" borderId="0" xfId="0" applyNumberFormat="1"/>
    <xf numFmtId="2" fontId="22" fillId="4" borderId="0" xfId="0" applyNumberFormat="1" applyFont="1" applyFill="1" applyAlignment="1">
      <alignment horizontal="right"/>
    </xf>
    <xf numFmtId="0" fontId="23" fillId="4" borderId="0" xfId="0" applyFont="1" applyFill="1" applyAlignment="1">
      <alignment horizontal="right"/>
    </xf>
    <xf numFmtId="0" fontId="25" fillId="4" borderId="0" xfId="0" applyFont="1" applyFill="1"/>
    <xf numFmtId="3" fontId="6" fillId="2" borderId="0" xfId="0" applyNumberFormat="1" applyFont="1" applyFill="1" applyAlignment="1">
      <alignment vertical="top"/>
    </xf>
    <xf numFmtId="3" fontId="2" fillId="2" borderId="0" xfId="0" applyNumberFormat="1" applyFont="1" applyFill="1"/>
    <xf numFmtId="0" fontId="21" fillId="0" borderId="0" xfId="0" applyFont="1" applyProtection="1">
      <protection locked="0"/>
    </xf>
    <xf numFmtId="0" fontId="25" fillId="0" borderId="0" xfId="0" applyFont="1"/>
    <xf numFmtId="0" fontId="3" fillId="0" borderId="0" xfId="0" applyFont="1"/>
    <xf numFmtId="0" fontId="3" fillId="0" borderId="0" xfId="0" quotePrefix="1" applyFont="1"/>
    <xf numFmtId="0" fontId="3" fillId="0" borderId="0" xfId="0" applyFont="1" applyAlignment="1">
      <alignment horizontal="right"/>
    </xf>
    <xf numFmtId="0" fontId="3" fillId="0" borderId="0" xfId="0" applyFont="1" applyAlignment="1">
      <alignment horizontal="left" vertical="center"/>
    </xf>
    <xf numFmtId="0" fontId="3" fillId="0" borderId="0" xfId="0" applyFont="1" applyAlignment="1">
      <alignment horizontal="left" vertical="center" wrapText="1"/>
    </xf>
    <xf numFmtId="1" fontId="24" fillId="4" borderId="1" xfId="0" applyNumberFormat="1" applyFont="1" applyFill="1" applyBorder="1" applyAlignment="1">
      <alignment horizontal="right"/>
    </xf>
    <xf numFmtId="1" fontId="19" fillId="4" borderId="1" xfId="0" applyNumberFormat="1" applyFont="1" applyFill="1" applyBorder="1" applyAlignment="1">
      <alignment horizontal="right"/>
    </xf>
    <xf numFmtId="0" fontId="13" fillId="0" borderId="0" xfId="0" applyFont="1" applyAlignment="1">
      <alignment horizontal="left"/>
    </xf>
    <xf numFmtId="0" fontId="9" fillId="4" borderId="0" xfId="0" applyFont="1" applyFill="1"/>
    <xf numFmtId="0" fontId="26" fillId="4" borderId="0" xfId="0" applyFont="1" applyFill="1"/>
    <xf numFmtId="0" fontId="27" fillId="0" borderId="0" xfId="0" applyFont="1"/>
    <xf numFmtId="0" fontId="27" fillId="3" borderId="0" xfId="0" applyFont="1" applyFill="1"/>
    <xf numFmtId="164" fontId="6" fillId="2" borderId="0" xfId="0" applyNumberFormat="1" applyFont="1" applyFill="1"/>
    <xf numFmtId="0" fontId="8" fillId="2" borderId="0" xfId="0" applyFont="1" applyFill="1" applyAlignment="1">
      <alignment horizontal="right" vertical="top"/>
    </xf>
    <xf numFmtId="0" fontId="0" fillId="2" borderId="0" xfId="0" applyFill="1" applyAlignment="1">
      <alignment horizontal="right"/>
    </xf>
    <xf numFmtId="0" fontId="20" fillId="2" borderId="0" xfId="0" applyFont="1" applyFill="1"/>
    <xf numFmtId="0" fontId="20" fillId="0" borderId="0" xfId="0" applyFont="1"/>
    <xf numFmtId="0" fontId="3" fillId="0" borderId="0" xfId="0" applyFont="1" applyAlignment="1">
      <alignment wrapText="1"/>
    </xf>
    <xf numFmtId="0" fontId="3" fillId="0" borderId="0" xfId="0" applyFont="1" applyAlignment="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2" dropStyle="combo" dx="22" fmlaLink="Erläuterungen!$B$21" fmlaRange="$R$2:$R$3" sel="2"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424295</xdr:colOff>
      <xdr:row>11</xdr:row>
      <xdr:rowOff>155864</xdr:rowOff>
    </xdr:from>
    <xdr:to>
      <xdr:col>10</xdr:col>
      <xdr:colOff>467591</xdr:colOff>
      <xdr:row>11</xdr:row>
      <xdr:rowOff>164523</xdr:rowOff>
    </xdr:to>
    <xdr:cxnSp macro="">
      <xdr:nvCxnSpPr>
        <xdr:cNvPr id="3" name="Gerader Verbinder 2">
          <a:extLst>
            <a:ext uri="{FF2B5EF4-FFF2-40B4-BE49-F238E27FC236}">
              <a16:creationId xmlns:a16="http://schemas.microsoft.com/office/drawing/2014/main" id="{00000000-0008-0000-0000-000003000000}"/>
            </a:ext>
          </a:extLst>
        </xdr:cNvPr>
        <xdr:cNvCxnSpPr/>
      </xdr:nvCxnSpPr>
      <xdr:spPr>
        <a:xfrm flipV="1">
          <a:off x="554181" y="2260023"/>
          <a:ext cx="7602683" cy="8659"/>
        </a:xfrm>
        <a:prstGeom prst="line">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436419</xdr:colOff>
      <xdr:row>20</xdr:row>
      <xdr:rowOff>129888</xdr:rowOff>
    </xdr:from>
    <xdr:to>
      <xdr:col>10</xdr:col>
      <xdr:colOff>429497</xdr:colOff>
      <xdr:row>20</xdr:row>
      <xdr:rowOff>136807</xdr:rowOff>
    </xdr:to>
    <xdr:cxnSp macro="">
      <xdr:nvCxnSpPr>
        <xdr:cNvPr id="4" name="Gerader Verbinder 3">
          <a:extLst>
            <a:ext uri="{FF2B5EF4-FFF2-40B4-BE49-F238E27FC236}">
              <a16:creationId xmlns:a16="http://schemas.microsoft.com/office/drawing/2014/main" id="{00000000-0008-0000-0000-000004000000}"/>
            </a:ext>
          </a:extLst>
        </xdr:cNvPr>
        <xdr:cNvCxnSpPr/>
      </xdr:nvCxnSpPr>
      <xdr:spPr>
        <a:xfrm>
          <a:off x="566305" y="4381502"/>
          <a:ext cx="7552465" cy="6919"/>
        </a:xfrm>
        <a:prstGeom prst="line">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14</xdr:col>
      <xdr:colOff>402543</xdr:colOff>
      <xdr:row>2</xdr:row>
      <xdr:rowOff>48491</xdr:rowOff>
    </xdr:from>
    <xdr:to>
      <xdr:col>16</xdr:col>
      <xdr:colOff>276397</xdr:colOff>
      <xdr:row>3</xdr:row>
      <xdr:rowOff>67483</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23338" y="273627"/>
          <a:ext cx="1398489" cy="4398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9525</xdr:colOff>
          <xdr:row>15</xdr:row>
          <xdr:rowOff>66675</xdr:rowOff>
        </xdr:from>
        <xdr:to>
          <xdr:col>9</xdr:col>
          <xdr:colOff>19050</xdr:colOff>
          <xdr:row>16</xdr:row>
          <xdr:rowOff>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424295</xdr:colOff>
      <xdr:row>9</xdr:row>
      <xdr:rowOff>69273</xdr:rowOff>
    </xdr:from>
    <xdr:to>
      <xdr:col>10</xdr:col>
      <xdr:colOff>467591</xdr:colOff>
      <xdr:row>9</xdr:row>
      <xdr:rowOff>77932</xdr:rowOff>
    </xdr:to>
    <xdr:cxnSp macro="">
      <xdr:nvCxnSpPr>
        <xdr:cNvPr id="2" name="Gerader Verbinder 1">
          <a:extLst>
            <a:ext uri="{FF2B5EF4-FFF2-40B4-BE49-F238E27FC236}">
              <a16:creationId xmlns:a16="http://schemas.microsoft.com/office/drawing/2014/main" id="{00000000-0008-0000-0000-000002000000}"/>
            </a:ext>
          </a:extLst>
        </xdr:cNvPr>
        <xdr:cNvCxnSpPr/>
      </xdr:nvCxnSpPr>
      <xdr:spPr>
        <a:xfrm flipV="1">
          <a:off x="554181" y="1879023"/>
          <a:ext cx="7637319" cy="8659"/>
        </a:xfrm>
        <a:prstGeom prst="line">
          <a:avLst/>
        </a:prstGeom>
        <a:ln w="25400"/>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7BE79-4786-4FE5-8525-803FC80049D9}">
  <sheetPr codeName="Tabelle1">
    <tabColor theme="4" tint="0.79998168889431442"/>
  </sheetPr>
  <dimension ref="B1:AF33"/>
  <sheetViews>
    <sheetView showGridLines="0" tabSelected="1" topLeftCell="D1" zoomScale="110" zoomScaleNormal="110" workbookViewId="0">
      <selection activeCell="I18" sqref="I18"/>
    </sheetView>
  </sheetViews>
  <sheetFormatPr baseColWidth="10" defaultColWidth="11.42578125" defaultRowHeight="15" zeroHeight="1" x14ac:dyDescent="0.25"/>
  <cols>
    <col min="1" max="1" width="2" customWidth="1"/>
    <col min="2" max="2" width="8.42578125" customWidth="1"/>
    <col min="3" max="3" width="16.42578125" customWidth="1"/>
    <col min="4" max="4" width="10" customWidth="1"/>
    <col min="5" max="5" width="18" customWidth="1"/>
    <col min="6" max="6" width="11.42578125" customWidth="1"/>
    <col min="7" max="7" width="13.42578125" customWidth="1"/>
    <col min="8" max="9" width="11.42578125" customWidth="1"/>
    <col min="10" max="10" width="13.28515625" customWidth="1"/>
    <col min="11" max="11" width="17.140625" customWidth="1"/>
    <col min="12" max="12" width="11.140625" style="15" customWidth="1"/>
    <col min="13" max="13" width="2.7109375" style="15" customWidth="1"/>
    <col min="14" max="16" width="11.42578125" customWidth="1"/>
    <col min="17" max="17" width="8.7109375" customWidth="1"/>
    <col min="18" max="18" width="5.85546875" bestFit="1" customWidth="1"/>
    <col min="19" max="19" width="11.42578125" customWidth="1"/>
  </cols>
  <sheetData>
    <row r="1" spans="2:32" ht="9" customHeight="1" x14ac:dyDescent="0.25"/>
    <row r="2" spans="2:32" ht="9" customHeight="1" x14ac:dyDescent="0.25">
      <c r="B2" s="1"/>
      <c r="C2" s="1"/>
      <c r="D2" s="1"/>
      <c r="E2" s="1"/>
      <c r="F2" s="1"/>
      <c r="G2" s="1"/>
      <c r="H2" s="1"/>
      <c r="I2" s="1"/>
      <c r="J2" s="1"/>
      <c r="K2" s="1"/>
      <c r="L2" s="16"/>
      <c r="M2" s="16"/>
      <c r="N2" s="1"/>
      <c r="O2" s="1"/>
      <c r="P2" s="1"/>
      <c r="Q2" s="1"/>
      <c r="R2" s="67" t="s">
        <v>31</v>
      </c>
      <c r="S2" s="41"/>
      <c r="T2" s="41"/>
      <c r="U2" s="41"/>
      <c r="V2" s="41"/>
      <c r="W2" s="41"/>
      <c r="X2" s="41"/>
      <c r="Y2" s="41"/>
      <c r="Z2" s="41"/>
      <c r="AA2" s="41"/>
      <c r="AB2" s="41"/>
      <c r="AC2" s="70"/>
      <c r="AD2" s="70"/>
      <c r="AE2" s="70"/>
      <c r="AF2" s="70"/>
    </row>
    <row r="3" spans="2:32" ht="33.75" x14ac:dyDescent="0.5">
      <c r="B3" s="1"/>
      <c r="C3" s="1"/>
      <c r="D3" s="75" t="s">
        <v>17</v>
      </c>
      <c r="E3" s="76"/>
      <c r="F3" s="76"/>
      <c r="G3" s="76"/>
      <c r="H3" s="9"/>
      <c r="I3" s="1"/>
      <c r="J3" s="1"/>
      <c r="K3" s="1"/>
      <c r="L3" s="16"/>
      <c r="M3" s="16"/>
      <c r="N3" s="1"/>
      <c r="O3" s="1"/>
      <c r="P3" s="1"/>
      <c r="Q3" s="1"/>
      <c r="R3" s="67" t="s">
        <v>32</v>
      </c>
      <c r="S3" s="41">
        <f>IF(Erläuterungen!B21=1,(1-I15/100-I13/365),1)</f>
        <v>1</v>
      </c>
      <c r="T3" s="41"/>
      <c r="U3" s="41"/>
      <c r="V3" s="41"/>
      <c r="W3" s="41"/>
      <c r="X3" s="41"/>
      <c r="Y3" s="41"/>
      <c r="Z3" s="41"/>
      <c r="AA3" s="41"/>
      <c r="AB3" s="41"/>
      <c r="AC3" s="70"/>
      <c r="AD3" s="70"/>
      <c r="AE3" s="70"/>
      <c r="AF3" s="70"/>
    </row>
    <row r="4" spans="2:32" x14ac:dyDescent="0.25">
      <c r="B4" s="1"/>
      <c r="C4" s="1"/>
      <c r="D4" s="47" t="s">
        <v>47</v>
      </c>
      <c r="E4" s="23"/>
      <c r="F4" s="9"/>
      <c r="G4" s="9"/>
      <c r="H4" s="9"/>
      <c r="I4" s="1"/>
      <c r="J4" s="1"/>
      <c r="K4" s="1"/>
      <c r="L4" s="16"/>
      <c r="M4" s="16"/>
      <c r="N4" s="1"/>
      <c r="O4" s="1"/>
      <c r="P4" s="1"/>
      <c r="Q4" s="1"/>
      <c r="R4" s="39">
        <v>10</v>
      </c>
      <c r="S4" s="41"/>
      <c r="T4" s="41"/>
      <c r="U4" s="41"/>
      <c r="V4" s="41"/>
      <c r="W4" s="41"/>
      <c r="X4" s="41"/>
      <c r="Y4" s="41"/>
      <c r="Z4" s="41"/>
      <c r="AA4" s="41"/>
      <c r="AB4" s="41"/>
      <c r="AC4" s="70"/>
      <c r="AD4" s="70"/>
      <c r="AE4" s="70"/>
      <c r="AF4" s="70"/>
    </row>
    <row r="5" spans="2:32" ht="6" customHeight="1" x14ac:dyDescent="0.25">
      <c r="B5" s="1"/>
      <c r="C5" s="1"/>
      <c r="D5" s="1"/>
      <c r="E5" s="23"/>
      <c r="F5" s="9"/>
      <c r="G5" s="9"/>
      <c r="H5" s="9"/>
      <c r="I5" s="1"/>
      <c r="J5" s="1"/>
      <c r="K5" s="1"/>
      <c r="L5" s="16"/>
      <c r="M5" s="21"/>
      <c r="N5" s="28"/>
      <c r="O5" s="28"/>
      <c r="P5" s="28"/>
      <c r="Q5" s="1"/>
      <c r="R5" s="40">
        <v>25</v>
      </c>
      <c r="S5" s="41"/>
      <c r="T5" s="41"/>
      <c r="U5" s="41"/>
      <c r="V5" s="41"/>
      <c r="W5" s="41"/>
      <c r="X5" s="41"/>
      <c r="Y5" s="41"/>
      <c r="Z5" s="41"/>
      <c r="AA5" s="41"/>
      <c r="AB5" s="41"/>
      <c r="AC5" s="70"/>
      <c r="AD5" s="70"/>
      <c r="AE5" s="70"/>
      <c r="AF5" s="70"/>
    </row>
    <row r="6" spans="2:32" ht="15.75" customHeight="1" x14ac:dyDescent="0.25">
      <c r="B6" s="1"/>
      <c r="C6" s="1"/>
      <c r="D6" s="1"/>
      <c r="E6" s="23"/>
      <c r="F6" s="9"/>
      <c r="G6" s="9"/>
      <c r="H6" s="9"/>
      <c r="I6" s="1"/>
      <c r="J6" s="1"/>
      <c r="K6" s="1"/>
      <c r="L6" s="16"/>
      <c r="M6" s="21"/>
      <c r="N6" s="25" t="s">
        <v>6</v>
      </c>
      <c r="O6" s="26"/>
      <c r="P6" s="28"/>
      <c r="Q6" s="1"/>
      <c r="R6" s="40">
        <v>25</v>
      </c>
      <c r="S6" s="41"/>
      <c r="T6" s="41"/>
      <c r="U6" s="41"/>
      <c r="V6" s="41"/>
      <c r="W6" s="41"/>
      <c r="X6" s="41"/>
      <c r="Y6" s="41"/>
      <c r="Z6" s="41"/>
      <c r="AA6" s="41"/>
      <c r="AB6" s="41"/>
      <c r="AC6" s="70"/>
      <c r="AD6" s="70"/>
      <c r="AE6" s="70"/>
      <c r="AF6" s="70"/>
    </row>
    <row r="7" spans="2:32" ht="23.25" customHeight="1" x14ac:dyDescent="0.35">
      <c r="B7" s="1"/>
      <c r="C7" s="37" t="s">
        <v>35</v>
      </c>
      <c r="D7" s="37"/>
      <c r="E7" s="23"/>
      <c r="F7" s="12"/>
      <c r="G7" s="12"/>
      <c r="H7" s="11" t="s">
        <v>43</v>
      </c>
      <c r="I7" s="13"/>
      <c r="J7" s="5" t="s">
        <v>12</v>
      </c>
      <c r="K7" s="1"/>
      <c r="L7" s="17"/>
      <c r="M7" s="21"/>
      <c r="N7" s="31" t="str">
        <f>IF(I7&gt;100,"Sind Sie sicher?","")</f>
        <v/>
      </c>
      <c r="O7" s="28"/>
      <c r="P7" s="28"/>
      <c r="Q7" s="38"/>
      <c r="R7" s="40">
        <v>2900</v>
      </c>
      <c r="S7" s="41"/>
      <c r="T7" s="41"/>
      <c r="U7" s="41"/>
      <c r="V7" s="41"/>
      <c r="W7" s="41"/>
      <c r="X7" s="41"/>
      <c r="Y7" s="41"/>
      <c r="Z7" s="41"/>
      <c r="AA7" s="41"/>
      <c r="AB7" s="41"/>
      <c r="AC7" s="70"/>
      <c r="AD7" s="70"/>
      <c r="AE7" s="70"/>
      <c r="AF7" s="70"/>
    </row>
    <row r="8" spans="2:32" ht="7.9" customHeight="1" x14ac:dyDescent="0.35">
      <c r="B8" s="1"/>
      <c r="C8" s="42"/>
      <c r="D8" s="42"/>
      <c r="E8" s="23"/>
      <c r="F8" s="2"/>
      <c r="G8" s="2"/>
      <c r="H8" s="2"/>
      <c r="I8" s="2"/>
      <c r="J8" s="2"/>
      <c r="K8" s="2"/>
      <c r="L8" s="17"/>
      <c r="M8" s="20"/>
      <c r="N8" s="69"/>
      <c r="O8" s="7"/>
      <c r="P8" s="7"/>
      <c r="Q8" s="38"/>
      <c r="R8" s="39"/>
      <c r="S8" s="41"/>
      <c r="T8" s="41"/>
      <c r="U8" s="41"/>
      <c r="V8" s="41"/>
      <c r="W8" s="41"/>
      <c r="X8" s="41"/>
      <c r="Y8" s="41"/>
      <c r="Z8" s="41"/>
      <c r="AA8" s="41"/>
      <c r="AB8" s="41"/>
      <c r="AC8" s="70"/>
      <c r="AD8" s="70"/>
      <c r="AE8" s="70"/>
      <c r="AF8" s="70"/>
    </row>
    <row r="9" spans="2:32" ht="23.25" x14ac:dyDescent="0.35">
      <c r="B9" s="1"/>
      <c r="C9" s="42"/>
      <c r="D9" s="42"/>
      <c r="E9" s="1"/>
      <c r="F9" s="1"/>
      <c r="G9" s="4"/>
      <c r="H9" s="4" t="s">
        <v>29</v>
      </c>
      <c r="I9" s="13"/>
      <c r="J9" s="5" t="s">
        <v>3</v>
      </c>
      <c r="K9" s="5"/>
      <c r="L9" s="17"/>
      <c r="M9" s="20"/>
      <c r="N9" s="31" t="str">
        <f>IF(ISNUMBER(I9),IF((I9&lt;=R4),"Kostenbremse wirkt oberhalb 10 c/kWh",""),"")</f>
        <v/>
      </c>
      <c r="O9" s="28"/>
      <c r="P9" s="7"/>
      <c r="Q9" s="1"/>
      <c r="R9" s="39"/>
      <c r="S9" s="41"/>
      <c r="T9" s="41"/>
      <c r="U9" s="41"/>
      <c r="V9" s="41"/>
      <c r="W9" s="41"/>
      <c r="X9" s="41"/>
      <c r="Y9" s="41"/>
      <c r="Z9" s="41"/>
      <c r="AA9" s="41"/>
      <c r="AB9" s="41"/>
      <c r="AC9" s="70"/>
      <c r="AD9" s="70"/>
      <c r="AE9" s="70"/>
      <c r="AF9" s="70"/>
    </row>
    <row r="10" spans="2:32" ht="11.25" customHeight="1" x14ac:dyDescent="0.35">
      <c r="B10" s="1"/>
      <c r="C10" s="42"/>
      <c r="D10" s="42"/>
      <c r="E10" s="1"/>
      <c r="F10" s="1"/>
      <c r="G10" s="4"/>
      <c r="H10" s="4"/>
      <c r="I10" s="2"/>
      <c r="J10" s="5"/>
      <c r="K10" s="5"/>
      <c r="L10" s="17"/>
      <c r="M10" s="20"/>
      <c r="N10" s="31"/>
      <c r="O10" s="28"/>
      <c r="P10" s="7"/>
      <c r="Q10" s="1"/>
      <c r="R10" s="39"/>
      <c r="S10" s="41"/>
      <c r="T10" s="41"/>
      <c r="U10" s="41"/>
      <c r="V10" s="41"/>
      <c r="W10" s="41"/>
      <c r="X10" s="41"/>
      <c r="Y10" s="41"/>
      <c r="Z10" s="41"/>
      <c r="AA10" s="41"/>
      <c r="AB10" s="41"/>
      <c r="AC10" s="70"/>
      <c r="AD10" s="70"/>
      <c r="AE10" s="70"/>
      <c r="AF10" s="70"/>
    </row>
    <row r="11" spans="2:32" ht="23.25" x14ac:dyDescent="0.35">
      <c r="B11" s="1"/>
      <c r="C11" s="37" t="s">
        <v>36</v>
      </c>
      <c r="D11" s="37"/>
      <c r="E11" s="1"/>
      <c r="F11" s="1"/>
      <c r="G11" s="3"/>
      <c r="H11" s="11" t="s">
        <v>1</v>
      </c>
      <c r="I11" s="14"/>
      <c r="J11" s="5" t="s">
        <v>20</v>
      </c>
      <c r="K11" s="5"/>
      <c r="L11" s="17"/>
      <c r="M11" s="20"/>
      <c r="N11" s="18"/>
      <c r="O11" s="7"/>
      <c r="P11" s="7"/>
      <c r="Q11" s="1"/>
      <c r="R11" s="41"/>
      <c r="S11" s="41"/>
      <c r="T11" s="41"/>
      <c r="U11" s="41"/>
      <c r="V11" s="41"/>
      <c r="W11" s="41"/>
      <c r="X11" s="41"/>
      <c r="Y11" s="41"/>
      <c r="Z11" s="41"/>
      <c r="AA11" s="41"/>
      <c r="AB11" s="41"/>
      <c r="AC11" s="70"/>
      <c r="AD11" s="70"/>
      <c r="AE11" s="70"/>
      <c r="AF11" s="70"/>
    </row>
    <row r="12" spans="2:32" ht="23.25" x14ac:dyDescent="0.35">
      <c r="B12" s="1"/>
      <c r="C12" s="37"/>
      <c r="D12" s="37"/>
      <c r="E12" s="1"/>
      <c r="F12" s="1"/>
      <c r="G12" s="3"/>
      <c r="H12" s="11"/>
      <c r="I12" s="57"/>
      <c r="J12" s="5"/>
      <c r="K12" s="5"/>
      <c r="L12" s="17"/>
      <c r="M12" s="20"/>
      <c r="N12" s="18"/>
      <c r="O12" s="7"/>
      <c r="P12" s="7"/>
      <c r="Q12" s="1"/>
      <c r="R12" s="70"/>
      <c r="S12" s="70"/>
      <c r="T12" s="70"/>
      <c r="U12" s="70"/>
      <c r="V12" s="70"/>
      <c r="W12" s="70"/>
      <c r="X12" s="70"/>
      <c r="Y12" s="70"/>
      <c r="Z12" s="70"/>
      <c r="AA12" s="70"/>
      <c r="AB12" s="70"/>
      <c r="AC12" s="70"/>
      <c r="AD12" s="70"/>
      <c r="AE12" s="70"/>
      <c r="AF12" s="70"/>
    </row>
    <row r="13" spans="2:32" ht="23.25" x14ac:dyDescent="0.35">
      <c r="B13" s="1"/>
      <c r="C13" s="37" t="s">
        <v>33</v>
      </c>
      <c r="D13" s="37"/>
      <c r="E13" s="35"/>
      <c r="F13" s="33"/>
      <c r="G13" s="34"/>
      <c r="H13" s="36" t="s">
        <v>10</v>
      </c>
      <c r="I13" s="13"/>
      <c r="J13" s="5" t="s">
        <v>0</v>
      </c>
      <c r="K13" s="5"/>
      <c r="L13" s="17"/>
      <c r="M13" s="20"/>
      <c r="N13" s="31" t="str">
        <f>IF(I13&gt;365,"Bitte überprüfen", "")</f>
        <v/>
      </c>
      <c r="O13" s="28"/>
      <c r="P13" s="8"/>
      <c r="Q13" s="1"/>
      <c r="R13" s="71"/>
      <c r="S13" s="70"/>
      <c r="T13" s="70"/>
      <c r="U13" s="70"/>
      <c r="V13" s="70"/>
      <c r="W13" s="70"/>
      <c r="X13" s="70"/>
      <c r="Y13" s="70"/>
      <c r="Z13" s="70"/>
      <c r="AA13" s="70"/>
      <c r="AB13" s="70"/>
      <c r="AC13" s="70"/>
      <c r="AD13" s="70"/>
      <c r="AE13" s="70"/>
      <c r="AF13" s="70"/>
    </row>
    <row r="14" spans="2:32" ht="7.9" customHeight="1" x14ac:dyDescent="0.35">
      <c r="B14" s="1"/>
      <c r="C14" s="42"/>
      <c r="D14" s="42"/>
      <c r="E14" s="33"/>
      <c r="F14" s="33"/>
      <c r="G14" s="34"/>
      <c r="H14" s="36"/>
      <c r="I14" s="2"/>
      <c r="J14" s="5"/>
      <c r="K14" s="5"/>
      <c r="L14" s="17"/>
      <c r="M14" s="20"/>
      <c r="N14" s="31"/>
      <c r="O14" s="32"/>
      <c r="P14" s="8"/>
      <c r="Q14" s="1"/>
      <c r="R14" s="70"/>
      <c r="S14" s="70"/>
      <c r="T14" s="70"/>
      <c r="U14" s="70"/>
      <c r="V14" s="70"/>
      <c r="W14" s="70"/>
      <c r="X14" s="70"/>
      <c r="Y14" s="70"/>
      <c r="Z14" s="70"/>
      <c r="AA14" s="70"/>
      <c r="AB14" s="70"/>
      <c r="AC14" s="70"/>
      <c r="AD14" s="70"/>
      <c r="AE14" s="70"/>
      <c r="AF14" s="70"/>
    </row>
    <row r="15" spans="2:32" ht="23.25" x14ac:dyDescent="0.35">
      <c r="B15" s="1"/>
      <c r="C15" s="42"/>
      <c r="D15" s="42"/>
      <c r="E15" s="33"/>
      <c r="F15" s="33"/>
      <c r="G15" s="34"/>
      <c r="H15" s="36" t="s">
        <v>14</v>
      </c>
      <c r="I15" s="13"/>
      <c r="J15" s="5" t="s">
        <v>2</v>
      </c>
      <c r="K15" s="5"/>
      <c r="L15" s="17"/>
      <c r="M15" s="20"/>
      <c r="N15" s="31"/>
      <c r="O15" s="24"/>
      <c r="P15" s="8"/>
      <c r="Q15" s="1"/>
      <c r="R15" s="70"/>
      <c r="S15" s="70"/>
      <c r="T15" s="70"/>
      <c r="U15" s="70"/>
      <c r="V15" s="70"/>
      <c r="W15" s="70"/>
      <c r="X15" s="70"/>
      <c r="Y15" s="70"/>
      <c r="Z15" s="70"/>
      <c r="AA15" s="70"/>
      <c r="AB15" s="70"/>
      <c r="AC15" s="70"/>
      <c r="AD15" s="70"/>
      <c r="AE15" s="70"/>
      <c r="AF15" s="70"/>
    </row>
    <row r="16" spans="2:32" ht="23.25" x14ac:dyDescent="0.35">
      <c r="B16" s="1"/>
      <c r="C16" s="42"/>
      <c r="D16" s="42"/>
      <c r="E16" s="33"/>
      <c r="F16" s="33"/>
      <c r="G16" s="34"/>
      <c r="H16" s="36" t="s">
        <v>46</v>
      </c>
      <c r="I16" s="2"/>
      <c r="J16" s="5"/>
      <c r="K16" s="5"/>
      <c r="L16" s="17"/>
      <c r="M16" s="20"/>
      <c r="N16" s="31"/>
      <c r="O16" s="8"/>
      <c r="P16" s="8"/>
      <c r="Q16" s="1"/>
      <c r="R16" s="70"/>
      <c r="S16" s="70"/>
      <c r="T16" s="70"/>
      <c r="U16" s="70"/>
      <c r="V16" s="70"/>
      <c r="W16" s="70"/>
      <c r="X16" s="70"/>
      <c r="Y16" s="70"/>
      <c r="Z16" s="70"/>
      <c r="AA16" s="70"/>
      <c r="AB16" s="70"/>
      <c r="AC16" s="70"/>
      <c r="AD16" s="70"/>
      <c r="AE16" s="70"/>
      <c r="AF16" s="70"/>
    </row>
    <row r="17" spans="2:32" ht="7.9" customHeight="1" x14ac:dyDescent="0.35">
      <c r="B17" s="1"/>
      <c r="C17" s="42"/>
      <c r="D17" s="42"/>
      <c r="E17" s="33"/>
      <c r="F17" s="33"/>
      <c r="G17" s="34"/>
      <c r="H17" s="29"/>
      <c r="I17" s="2"/>
      <c r="J17" s="5"/>
      <c r="K17" s="5"/>
      <c r="L17" s="17"/>
      <c r="M17" s="20"/>
      <c r="N17" s="31"/>
      <c r="O17" s="8"/>
      <c r="P17" s="8"/>
      <c r="Q17" s="1"/>
      <c r="R17" s="70"/>
      <c r="S17" s="70"/>
      <c r="T17" s="70"/>
      <c r="U17" s="70"/>
      <c r="V17" s="70"/>
      <c r="W17" s="70"/>
      <c r="X17" s="70"/>
      <c r="Y17" s="70"/>
      <c r="Z17" s="70"/>
      <c r="AA17" s="70"/>
      <c r="AB17" s="70"/>
      <c r="AC17" s="70"/>
      <c r="AD17" s="70"/>
      <c r="AE17" s="70"/>
      <c r="AF17" s="70"/>
    </row>
    <row r="18" spans="2:32" ht="23.25" x14ac:dyDescent="0.35">
      <c r="B18" s="1"/>
      <c r="C18" s="42"/>
      <c r="D18" s="42"/>
      <c r="E18" s="1"/>
      <c r="F18" s="1"/>
      <c r="G18" s="3"/>
      <c r="H18" s="36" t="s">
        <v>38</v>
      </c>
      <c r="I18" s="13"/>
      <c r="J18" s="5" t="s">
        <v>9</v>
      </c>
      <c r="K18" s="5"/>
      <c r="L18" s="17"/>
      <c r="M18" s="20"/>
      <c r="N18" s="31"/>
      <c r="O18" s="8"/>
      <c r="P18" s="8"/>
      <c r="Q18" s="1"/>
    </row>
    <row r="19" spans="2:32" ht="8.1" customHeight="1" x14ac:dyDescent="0.35">
      <c r="B19" s="1"/>
      <c r="C19" s="42"/>
      <c r="D19" s="42"/>
      <c r="E19" s="1"/>
      <c r="F19" s="1"/>
      <c r="G19" s="3"/>
      <c r="H19" s="36"/>
      <c r="I19" s="2"/>
      <c r="J19" s="5"/>
      <c r="K19" s="5"/>
      <c r="L19" s="17"/>
      <c r="M19" s="20"/>
      <c r="N19" s="31"/>
      <c r="O19" s="8"/>
      <c r="P19" s="8"/>
      <c r="Q19" s="1"/>
    </row>
    <row r="20" spans="2:32" ht="23.25" x14ac:dyDescent="0.35">
      <c r="B20" s="1"/>
      <c r="C20" s="1"/>
      <c r="D20" s="1"/>
      <c r="E20" s="1"/>
      <c r="F20" s="1"/>
      <c r="G20" s="3"/>
      <c r="H20" s="36" t="s">
        <v>4</v>
      </c>
      <c r="I20" s="13"/>
      <c r="J20" s="5" t="s">
        <v>34</v>
      </c>
      <c r="K20" s="5"/>
      <c r="L20" s="17"/>
      <c r="M20" s="20"/>
      <c r="N20" s="18"/>
      <c r="O20" s="8"/>
      <c r="P20" s="8"/>
      <c r="Q20" s="1"/>
    </row>
    <row r="21" spans="2:32" ht="15" customHeight="1" x14ac:dyDescent="0.35">
      <c r="B21" s="1"/>
      <c r="C21" s="1"/>
      <c r="D21" s="1"/>
      <c r="E21" s="1"/>
      <c r="F21" s="1"/>
      <c r="G21" s="3"/>
      <c r="H21" s="36"/>
      <c r="I21" s="2"/>
      <c r="J21" s="5"/>
      <c r="K21" s="5"/>
      <c r="L21" s="17"/>
      <c r="M21" s="20"/>
      <c r="N21" s="18"/>
      <c r="O21" s="8"/>
      <c r="P21" s="8"/>
      <c r="Q21" s="1"/>
    </row>
    <row r="22" spans="2:32" ht="23.25" x14ac:dyDescent="0.35">
      <c r="B22" s="1"/>
      <c r="C22" s="42"/>
      <c r="D22" s="42"/>
      <c r="E22" s="1"/>
      <c r="F22" s="9"/>
      <c r="G22" s="10"/>
      <c r="H22" s="4" t="s">
        <v>7</v>
      </c>
      <c r="I22" s="72">
        <f>ROUND(IF(I9*(1-I13/365)*(1-I15/100)+I7*S3*100/(I11+0.00001)-I18*100/(I11+0.00001)&lt;=R5,I9*(1-I13/365)*(1-I15/100)+I7*S3*100/(I11+0.00001)-I18*100/(I11+0.00001),R5),2)</f>
        <v>0</v>
      </c>
      <c r="J22" s="12" t="s">
        <v>25</v>
      </c>
      <c r="K22" s="12"/>
      <c r="L22" s="17"/>
      <c r="M22" s="20"/>
      <c r="N22" s="18" t="str">
        <f>IF(I9*(1-I13/365)*(1-I15/100)+I7*100/(I11+0.00001)&gt;R5,"Kostenbremse wirkt bis 25 c/kWh","")</f>
        <v/>
      </c>
      <c r="O22" s="8"/>
      <c r="P22" s="8"/>
      <c r="Q22" s="1"/>
    </row>
    <row r="23" spans="2:32" ht="8.1" customHeight="1" x14ac:dyDescent="0.35">
      <c r="B23" s="1"/>
      <c r="C23" s="42"/>
      <c r="D23" s="42"/>
      <c r="E23" s="1"/>
      <c r="F23" s="9"/>
      <c r="G23" s="10"/>
      <c r="H23" s="4"/>
      <c r="I23" s="6"/>
      <c r="J23" s="12"/>
      <c r="K23" s="12"/>
      <c r="L23" s="17"/>
      <c r="M23" s="20"/>
      <c r="N23" s="18"/>
      <c r="O23" s="8"/>
      <c r="P23" s="8"/>
      <c r="Q23" s="1"/>
    </row>
    <row r="24" spans="2:32" ht="25.9" customHeight="1" x14ac:dyDescent="0.35">
      <c r="B24" s="1"/>
      <c r="C24" s="1"/>
      <c r="D24" s="1"/>
      <c r="E24" s="1"/>
      <c r="F24" s="12"/>
      <c r="G24" s="11"/>
      <c r="H24" s="48" t="s">
        <v>5</v>
      </c>
      <c r="I24" s="56">
        <f>MIN((I11-I20),R7)</f>
        <v>0</v>
      </c>
      <c r="J24" s="49" t="s">
        <v>24</v>
      </c>
      <c r="K24" s="6"/>
      <c r="L24" s="16"/>
      <c r="M24" s="21"/>
      <c r="N24" s="18" t="str">
        <f>IF((I11-I20)&gt;R7,"Kostenbremse wirkt bis 2900 kWh","")</f>
        <v/>
      </c>
      <c r="O24" s="8"/>
      <c r="P24" s="8"/>
      <c r="Q24" s="1"/>
    </row>
    <row r="25" spans="2:32" ht="7.9" customHeight="1" x14ac:dyDescent="0.35">
      <c r="B25" s="1"/>
      <c r="C25" s="28"/>
      <c r="D25" s="28"/>
      <c r="E25" s="28"/>
      <c r="F25" s="28"/>
      <c r="G25" s="50"/>
      <c r="H25" s="50"/>
      <c r="I25" s="8"/>
      <c r="J25" s="8"/>
      <c r="K25" s="8"/>
      <c r="L25" s="16"/>
      <c r="M25" s="21"/>
      <c r="N25" s="19"/>
      <c r="O25" s="8"/>
      <c r="P25" s="8"/>
      <c r="Q25" s="1"/>
    </row>
    <row r="26" spans="2:32" ht="21.75" thickBot="1" x14ac:dyDescent="0.4">
      <c r="B26" s="1"/>
      <c r="C26" s="44" t="s">
        <v>37</v>
      </c>
      <c r="D26" s="28"/>
      <c r="E26" s="28"/>
      <c r="F26" s="28"/>
      <c r="G26" s="45" t="s">
        <v>40</v>
      </c>
      <c r="H26" s="66">
        <f>MAX(ROUND(($I$22-10)*$I$24/100/12,0),0)</f>
        <v>0</v>
      </c>
      <c r="I26" s="46" t="s">
        <v>27</v>
      </c>
      <c r="J26" s="28"/>
      <c r="K26" s="46"/>
      <c r="L26" s="16"/>
      <c r="M26" s="21"/>
      <c r="N26" s="28"/>
      <c r="O26" s="28"/>
      <c r="P26" s="28"/>
      <c r="Q26" s="1"/>
    </row>
    <row r="27" spans="2:32" ht="8.1" customHeight="1" thickTop="1" x14ac:dyDescent="0.35">
      <c r="B27" s="1"/>
      <c r="C27" s="44"/>
      <c r="D27" s="43"/>
      <c r="E27" s="43"/>
      <c r="F27" s="43"/>
      <c r="G27" s="45"/>
      <c r="H27" s="53"/>
      <c r="I27" s="46"/>
      <c r="J27" s="28"/>
      <c r="K27" s="46"/>
      <c r="L27" s="5"/>
      <c r="M27" s="21"/>
      <c r="N27" s="28"/>
      <c r="O27" s="28"/>
      <c r="P27" s="28"/>
      <c r="Q27" s="1"/>
    </row>
    <row r="28" spans="2:32" ht="20.100000000000001" customHeight="1" thickBot="1" x14ac:dyDescent="0.4">
      <c r="B28" s="1"/>
      <c r="C28" s="44"/>
      <c r="D28" s="43"/>
      <c r="E28" s="43"/>
      <c r="F28" s="43"/>
      <c r="G28" s="54" t="str">
        <f>"hochgerechnet:            "</f>
        <v xml:space="preserve">hochgerechnet:            </v>
      </c>
      <c r="H28" s="65">
        <f ca="1">ROUND(MAX(($I$22-10)*$I$24/100/12,0,0)*12*MIN(("30.06.2024"-TODAY()),365)/365,0)+ROUND(MAX((ROUND(IF(I9*(1-I13/365)*(1-I15/100)+I7*S3*100/(I11+0.00001)-I18*100/(I11+0.00001)&lt;=R6,I9*(1-I13/365)*(1-I15/100)+I7*S3*100/(I11+0.00001)-I18*100/(I11+0.00001),R6),2)-10)*$I$24/100/12,0,0)*12*MIN(("31.12.2024"-"01.07.2024"),365)/365,0)</f>
        <v>0</v>
      </c>
      <c r="I28" s="55" t="s">
        <v>50</v>
      </c>
      <c r="J28" s="7"/>
      <c r="K28" s="46"/>
      <c r="L28" s="5"/>
      <c r="M28" s="21"/>
      <c r="N28" s="68" t="str">
        <f ca="1">IF($H$28&gt;=218,"Das ist der maximal mögliche Betrag!","")</f>
        <v/>
      </c>
      <c r="O28" s="28"/>
      <c r="P28" s="28"/>
      <c r="Q28" s="1"/>
    </row>
    <row r="29" spans="2:32" ht="8.1" customHeight="1" thickTop="1" x14ac:dyDescent="0.35">
      <c r="B29" s="1"/>
      <c r="C29" s="28"/>
      <c r="D29" s="43"/>
      <c r="E29" s="43"/>
      <c r="F29" s="43"/>
      <c r="G29" s="43"/>
      <c r="H29" s="43"/>
      <c r="I29" s="51"/>
      <c r="J29" s="7"/>
      <c r="K29" s="28"/>
      <c r="L29" s="5"/>
      <c r="M29" s="21"/>
      <c r="N29" s="28"/>
      <c r="O29" s="28"/>
      <c r="P29" s="28"/>
      <c r="Q29" s="1"/>
    </row>
    <row r="30" spans="2:32" ht="23.25" x14ac:dyDescent="0.35">
      <c r="B30" s="1"/>
      <c r="C30" s="1"/>
      <c r="D30" s="1"/>
      <c r="E30" s="22"/>
      <c r="F30" s="1"/>
      <c r="G30" s="73" t="s">
        <v>26</v>
      </c>
      <c r="H30" s="73"/>
      <c r="I30" s="73"/>
      <c r="J30" s="73"/>
      <c r="K30" s="73"/>
      <c r="L30" s="27"/>
      <c r="M30" s="16"/>
      <c r="N30" s="2"/>
      <c r="O30" s="2"/>
      <c r="P30" s="74" t="s">
        <v>8</v>
      </c>
      <c r="Q30" s="74"/>
    </row>
    <row r="31" spans="2:32" ht="9" customHeight="1" x14ac:dyDescent="0.25"/>
    <row r="33" spans="9:11" hidden="1" x14ac:dyDescent="0.25">
      <c r="I33" s="52"/>
      <c r="J33" s="52"/>
      <c r="K33" s="52"/>
    </row>
  </sheetData>
  <sheetProtection algorithmName="SHA-512" hashValue="3xcJLP9nMJJwDgkv5P3RSEOGMrDQ4kkszNqvLltiuGzg0IoRFdSqC9rvZCj0uBjOsxiqK2dCBsI3YzIREaFYGQ==" saltValue="5y74Vro21BBESEvJ1E8Ezg==" spinCount="100000" sheet="1" selectLockedCells="1"/>
  <protectedRanges>
    <protectedRange sqref="I9:I15 I7 I18:I21" name="Eingabe"/>
  </protectedRanges>
  <mergeCells count="3">
    <mergeCell ref="G30:K30"/>
    <mergeCell ref="P30:Q30"/>
    <mergeCell ref="D3:G3"/>
  </mergeCells>
  <phoneticPr fontId="12" type="noConversion"/>
  <dataValidations count="8">
    <dataValidation type="custom" allowBlank="1" showErrorMessage="1" error="Wert außerhalb des gültigen Bereichs!" promptTitle="Negativ" prompt="Wert darf nicht negativ sein" sqref="I10" xr:uid="{00BDDBB8-0BFE-438C-AC16-C5709B3CFCFA}">
      <formula1>I10&gt;0</formula1>
    </dataValidation>
    <dataValidation type="custom" allowBlank="1" showInputMessage="1" showErrorMessage="1" errorTitle="Eurorabatt" error="Wert außerhalb des gültigen Bereichs!" sqref="I19 I18" xr:uid="{F20BBFEF-510B-4761-BB1A-3F69528DCAFF}">
      <formula1>I18&gt;=0</formula1>
    </dataValidation>
    <dataValidation type="decimal" allowBlank="1" showInputMessage="1" showErrorMessage="1" errorTitle="Arbeitspreis" error="!Wert außerhalb des gültigen Bereichs!" sqref="I15" xr:uid="{5850C055-AFC5-49EB-98F3-18AEE6D66C68}">
      <formula1>0</formula1>
      <formula2>100</formula2>
    </dataValidation>
    <dataValidation type="custom" allowBlank="1" showInputMessage="1" showErrorMessage="1" error="Wert außerhalb des gültigen Bereichs!" sqref="I13" xr:uid="{CB82AA7E-0C25-482C-8D4D-D579F359343F}">
      <formula1>AND(I13&lt;366,I13&gt;=0)</formula1>
    </dataValidation>
    <dataValidation type="custom" allowBlank="1" showInputMessage="1" showErrorMessage="1" sqref="I20:I21" xr:uid="{0985905D-77C9-4423-8433-AB716D0A1A54}">
      <formula1>AND(I20&gt;=0,I20&lt;=I11)</formula1>
    </dataValidation>
    <dataValidation type="decimal" allowBlank="1" showErrorMessage="1" error="Wert außerhalb des gültigen Bereichs!" promptTitle="Negativ" prompt="Wert darf nicht negativ sein" sqref="I9" xr:uid="{ACEC9A05-2C0A-4A18-9B0D-725819E34D1C}">
      <formula1>0</formula1>
      <formula2>120</formula2>
    </dataValidation>
    <dataValidation type="custom" allowBlank="1" showInputMessage="1" showErrorMessage="1" sqref="I7" xr:uid="{89C658B9-06F3-4CA1-977A-6EE61A19C7E4}">
      <formula1>AND(I7&gt;=0, ISNUMBER(I7))</formula1>
    </dataValidation>
    <dataValidation type="custom" allowBlank="1" showInputMessage="1" showErrorMessage="1" sqref="I11" xr:uid="{F4C80948-ACEB-41C8-B89B-AF0AB5CE43C3}">
      <formula1>AND(I11&gt;=0,ISNUMBER(I11))</formula1>
    </dataValidation>
  </dataValidation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Drop Down 2">
              <controlPr defaultSize="0" autoLine="0" autoPict="0">
                <anchor moveWithCells="1">
                  <from>
                    <xdr:col>8</xdr:col>
                    <xdr:colOff>9525</xdr:colOff>
                    <xdr:row>15</xdr:row>
                    <xdr:rowOff>66675</xdr:rowOff>
                  </from>
                  <to>
                    <xdr:col>9</xdr:col>
                    <xdr:colOff>19050</xdr:colOff>
                    <xdr:row>16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076FA-919F-44F7-AC9A-8DF8073764D5}">
  <sheetPr>
    <tabColor theme="0" tint="-4.9989318521683403E-2"/>
  </sheetPr>
  <dimension ref="A1:R21"/>
  <sheetViews>
    <sheetView showGridLines="0" showRowColHeaders="0" workbookViewId="0">
      <selection activeCell="B13" sqref="B13"/>
    </sheetView>
  </sheetViews>
  <sheetFormatPr baseColWidth="10" defaultRowHeight="15" x14ac:dyDescent="0.25"/>
  <cols>
    <col min="1" max="1" width="8.7109375" customWidth="1"/>
    <col min="2" max="2" width="12" bestFit="1" customWidth="1"/>
  </cols>
  <sheetData>
    <row r="1" spans="1:18" ht="23.25" x14ac:dyDescent="0.35">
      <c r="A1" s="30" t="s">
        <v>11</v>
      </c>
    </row>
    <row r="2" spans="1:18" ht="15.75" x14ac:dyDescent="0.25">
      <c r="A2" s="59" t="s">
        <v>15</v>
      </c>
      <c r="B2" s="60"/>
      <c r="C2" s="60"/>
      <c r="D2" s="60"/>
      <c r="E2" s="60"/>
      <c r="F2" s="60"/>
      <c r="G2" s="60"/>
      <c r="H2" s="60"/>
      <c r="I2" s="60"/>
      <c r="J2" s="60"/>
      <c r="K2" s="60"/>
      <c r="L2" s="60"/>
      <c r="M2" s="60"/>
      <c r="N2" s="60"/>
      <c r="O2" s="60"/>
      <c r="P2" s="60"/>
      <c r="Q2" s="60"/>
    </row>
    <row r="3" spans="1:18" ht="15.75" x14ac:dyDescent="0.25">
      <c r="A3" s="61" t="s">
        <v>42</v>
      </c>
      <c r="B3" s="60"/>
      <c r="C3" s="60"/>
      <c r="D3" s="60"/>
      <c r="E3" s="60"/>
      <c r="F3" s="60"/>
      <c r="G3" s="60"/>
      <c r="H3" s="60"/>
      <c r="I3" s="60"/>
      <c r="J3" s="60"/>
      <c r="K3" s="60"/>
      <c r="L3" s="60"/>
      <c r="M3" s="60"/>
      <c r="N3" s="60"/>
      <c r="O3" s="60"/>
      <c r="P3" s="60"/>
      <c r="Q3" s="60"/>
    </row>
    <row r="4" spans="1:18" ht="15.75" x14ac:dyDescent="0.25">
      <c r="A4" s="61" t="s">
        <v>48</v>
      </c>
      <c r="B4" s="60"/>
      <c r="C4" s="60"/>
      <c r="D4" s="60"/>
      <c r="E4" s="60"/>
      <c r="F4" s="60"/>
      <c r="G4" s="60"/>
      <c r="H4" s="60"/>
      <c r="I4" s="60"/>
      <c r="J4" s="60"/>
      <c r="K4" s="60"/>
      <c r="L4" s="60"/>
      <c r="M4" s="60"/>
      <c r="N4" s="60"/>
      <c r="O4" s="60"/>
      <c r="P4" s="60"/>
      <c r="Q4" s="60"/>
    </row>
    <row r="5" spans="1:18" ht="15.75" x14ac:dyDescent="0.25">
      <c r="A5" s="61" t="s">
        <v>45</v>
      </c>
      <c r="B5" s="60"/>
      <c r="C5" s="60"/>
      <c r="D5" s="60"/>
      <c r="E5" s="60"/>
      <c r="F5" s="60"/>
      <c r="G5" s="60"/>
      <c r="H5" s="60"/>
      <c r="I5" s="60"/>
      <c r="J5" s="60"/>
      <c r="K5" s="60"/>
      <c r="L5" s="60"/>
      <c r="M5" s="60"/>
      <c r="N5" s="60"/>
      <c r="O5" s="60"/>
      <c r="P5" s="60"/>
      <c r="Q5" s="60"/>
    </row>
    <row r="6" spans="1:18" ht="15.75" x14ac:dyDescent="0.25">
      <c r="A6" s="60"/>
      <c r="B6" s="60"/>
      <c r="C6" s="60"/>
      <c r="D6" s="60"/>
      <c r="E6" s="60"/>
      <c r="F6" s="60"/>
      <c r="G6" s="60"/>
      <c r="H6" s="60"/>
      <c r="I6" s="60"/>
      <c r="J6" s="60"/>
      <c r="K6" s="60"/>
      <c r="L6" s="60"/>
      <c r="M6" s="60"/>
      <c r="N6" s="60"/>
      <c r="O6" s="60"/>
      <c r="P6" s="60"/>
      <c r="Q6" s="60"/>
    </row>
    <row r="7" spans="1:18" ht="15.75" x14ac:dyDescent="0.25">
      <c r="A7" s="59" t="s">
        <v>16</v>
      </c>
      <c r="B7" s="60"/>
      <c r="C7" s="60"/>
      <c r="D7" s="60"/>
      <c r="E7" s="60"/>
      <c r="F7" s="60"/>
      <c r="G7" s="60"/>
      <c r="H7" s="60"/>
      <c r="I7" s="60"/>
      <c r="J7" s="60"/>
      <c r="K7" s="60"/>
      <c r="L7" s="60"/>
      <c r="M7" s="60"/>
      <c r="N7" s="60"/>
      <c r="O7" s="60"/>
      <c r="P7" s="60"/>
      <c r="Q7" s="60"/>
    </row>
    <row r="8" spans="1:18" ht="15.75" x14ac:dyDescent="0.25">
      <c r="A8" s="62" t="s">
        <v>13</v>
      </c>
      <c r="B8" s="60" t="s">
        <v>21</v>
      </c>
      <c r="C8" s="60"/>
      <c r="D8" s="60"/>
      <c r="E8" s="60"/>
      <c r="F8" s="60"/>
      <c r="G8" s="60"/>
      <c r="H8" s="60"/>
      <c r="I8" s="60"/>
      <c r="J8" s="60"/>
      <c r="K8" s="60"/>
      <c r="L8" s="60"/>
      <c r="M8" s="60"/>
      <c r="N8" s="60"/>
      <c r="O8" s="60"/>
      <c r="P8" s="60"/>
      <c r="Q8" s="60"/>
    </row>
    <row r="9" spans="1:18" ht="15.75" x14ac:dyDescent="0.25">
      <c r="A9" s="62" t="s">
        <v>18</v>
      </c>
      <c r="B9" s="60" t="s">
        <v>23</v>
      </c>
      <c r="C9" s="60"/>
      <c r="D9" s="60"/>
      <c r="E9" s="60"/>
      <c r="F9" s="60"/>
      <c r="G9" s="60"/>
      <c r="H9" s="60"/>
      <c r="I9" s="60"/>
      <c r="J9" s="60"/>
      <c r="K9" s="60"/>
      <c r="L9" s="60"/>
      <c r="M9" s="60"/>
      <c r="N9" s="60"/>
      <c r="O9" s="60"/>
      <c r="P9" s="60"/>
      <c r="Q9" s="60"/>
    </row>
    <row r="10" spans="1:18" ht="15.75" x14ac:dyDescent="0.25">
      <c r="A10" s="62" t="s">
        <v>22</v>
      </c>
      <c r="B10" s="60" t="s">
        <v>30</v>
      </c>
      <c r="C10" s="60"/>
      <c r="D10" s="60"/>
      <c r="E10" s="60"/>
      <c r="F10" s="60"/>
      <c r="G10" s="60"/>
      <c r="H10" s="60"/>
      <c r="I10" s="60"/>
      <c r="J10" s="60"/>
      <c r="K10" s="60"/>
      <c r="L10" s="60"/>
      <c r="M10" s="60"/>
      <c r="N10" s="60"/>
      <c r="O10" s="60"/>
      <c r="P10" s="60"/>
      <c r="Q10" s="60"/>
    </row>
    <row r="11" spans="1:18" ht="15" customHeight="1" x14ac:dyDescent="0.25">
      <c r="A11" s="62" t="s">
        <v>28</v>
      </c>
      <c r="B11" s="78" t="s">
        <v>41</v>
      </c>
      <c r="C11" s="78"/>
      <c r="D11" s="78"/>
      <c r="E11" s="78"/>
      <c r="F11" s="78"/>
      <c r="G11" s="78"/>
      <c r="H11" s="78"/>
      <c r="I11" s="78"/>
      <c r="J11" s="78"/>
      <c r="K11" s="78"/>
      <c r="L11" s="78"/>
      <c r="M11" s="78"/>
      <c r="N11" s="78"/>
      <c r="O11" s="78"/>
      <c r="P11" s="78"/>
      <c r="Q11" s="78"/>
      <c r="R11" s="78"/>
    </row>
    <row r="12" spans="1:18" ht="16.899999999999999" customHeight="1" x14ac:dyDescent="0.25">
      <c r="A12" s="60"/>
      <c r="B12" s="78"/>
      <c r="C12" s="78"/>
      <c r="D12" s="78"/>
      <c r="E12" s="78"/>
      <c r="F12" s="78"/>
      <c r="G12" s="78"/>
      <c r="H12" s="78"/>
      <c r="I12" s="78"/>
      <c r="J12" s="78"/>
      <c r="K12" s="78"/>
      <c r="L12" s="78"/>
      <c r="M12" s="78"/>
      <c r="N12" s="78"/>
      <c r="O12" s="78"/>
      <c r="P12" s="78"/>
      <c r="Q12" s="78"/>
      <c r="R12" s="78"/>
    </row>
    <row r="13" spans="1:18" ht="15.75" x14ac:dyDescent="0.25">
      <c r="A13" s="62" t="s">
        <v>39</v>
      </c>
      <c r="B13" s="63" t="s">
        <v>49</v>
      </c>
      <c r="C13" s="64"/>
      <c r="D13" s="64"/>
      <c r="E13" s="64"/>
      <c r="F13" s="64"/>
      <c r="G13" s="64"/>
      <c r="H13" s="64"/>
      <c r="I13" s="64"/>
      <c r="J13" s="64"/>
      <c r="K13" s="64"/>
      <c r="L13" s="64"/>
      <c r="M13" s="64"/>
      <c r="N13" s="64"/>
      <c r="O13" s="64"/>
      <c r="P13" s="64"/>
      <c r="Q13" s="60"/>
    </row>
    <row r="14" spans="1:18" ht="15.75" x14ac:dyDescent="0.25">
      <c r="A14" s="60"/>
      <c r="B14" s="60"/>
      <c r="C14" s="60"/>
      <c r="D14" s="60"/>
      <c r="E14" s="60"/>
      <c r="F14" s="60"/>
      <c r="G14" s="60"/>
      <c r="H14" s="60"/>
      <c r="I14" s="60"/>
      <c r="J14" s="60"/>
      <c r="K14" s="60"/>
      <c r="L14" s="60"/>
      <c r="M14" s="60"/>
      <c r="N14" s="60"/>
      <c r="O14" s="60"/>
      <c r="P14" s="60"/>
      <c r="Q14" s="60"/>
    </row>
    <row r="15" spans="1:18" ht="15.75" x14ac:dyDescent="0.25">
      <c r="A15" s="59" t="s">
        <v>19</v>
      </c>
      <c r="B15" s="60"/>
      <c r="C15" s="60"/>
      <c r="D15" s="60"/>
      <c r="E15" s="60"/>
      <c r="F15" s="60"/>
      <c r="G15" s="60"/>
      <c r="H15" s="60"/>
      <c r="I15" s="60"/>
      <c r="J15" s="60"/>
      <c r="K15" s="60"/>
      <c r="L15" s="60"/>
      <c r="M15" s="60"/>
      <c r="N15" s="60"/>
      <c r="O15" s="60"/>
      <c r="P15" s="60"/>
      <c r="Q15" s="60"/>
    </row>
    <row r="16" spans="1:18" ht="15.75" x14ac:dyDescent="0.25">
      <c r="A16" s="77" t="s">
        <v>44</v>
      </c>
      <c r="B16" s="77"/>
      <c r="C16" s="77"/>
      <c r="D16" s="77"/>
      <c r="E16" s="77"/>
      <c r="F16" s="77"/>
      <c r="G16" s="77"/>
      <c r="H16" s="77"/>
      <c r="I16" s="77"/>
      <c r="J16" s="77"/>
      <c r="K16" s="77"/>
      <c r="L16" s="77"/>
      <c r="M16" s="77"/>
      <c r="N16" s="77"/>
      <c r="O16" s="60"/>
      <c r="P16" s="60"/>
      <c r="Q16" s="60"/>
    </row>
    <row r="17" spans="1:17" ht="15.75" x14ac:dyDescent="0.25">
      <c r="A17" s="77"/>
      <c r="B17" s="77"/>
      <c r="C17" s="77"/>
      <c r="D17" s="77"/>
      <c r="E17" s="77"/>
      <c r="F17" s="77"/>
      <c r="G17" s="77"/>
      <c r="H17" s="77"/>
      <c r="I17" s="77"/>
      <c r="J17" s="77"/>
      <c r="K17" s="77"/>
      <c r="L17" s="77"/>
      <c r="M17" s="77"/>
      <c r="N17" s="77"/>
      <c r="O17" s="60"/>
      <c r="P17" s="60"/>
      <c r="Q17" s="60"/>
    </row>
    <row r="18" spans="1:17" ht="15.75" x14ac:dyDescent="0.25">
      <c r="A18" s="60"/>
      <c r="B18" s="60"/>
      <c r="C18" s="60"/>
      <c r="D18" s="60"/>
      <c r="E18" s="60"/>
      <c r="F18" s="60"/>
      <c r="G18" s="60"/>
      <c r="H18" s="60"/>
      <c r="I18" s="60"/>
      <c r="J18" s="60"/>
      <c r="K18" s="60"/>
      <c r="L18" s="60"/>
      <c r="M18" s="60"/>
      <c r="N18" s="60"/>
      <c r="O18" s="60"/>
      <c r="P18" s="60"/>
      <c r="Q18" s="60"/>
    </row>
    <row r="19" spans="1:17" ht="15.75" x14ac:dyDescent="0.25">
      <c r="A19" s="60"/>
      <c r="B19" s="60"/>
      <c r="C19" s="60"/>
      <c r="D19" s="60"/>
      <c r="E19" s="60"/>
      <c r="F19" s="60"/>
      <c r="G19" s="60"/>
      <c r="H19" s="60"/>
      <c r="I19" s="60"/>
      <c r="J19" s="60"/>
      <c r="K19" s="60"/>
      <c r="L19" s="60"/>
      <c r="M19" s="60"/>
      <c r="N19" s="60"/>
      <c r="O19" s="60"/>
      <c r="P19" s="60"/>
      <c r="Q19" s="60"/>
    </row>
    <row r="20" spans="1:17" ht="15.75" x14ac:dyDescent="0.25">
      <c r="A20" s="60"/>
      <c r="B20" s="60"/>
      <c r="C20" s="60"/>
      <c r="D20" s="60"/>
      <c r="E20" s="60"/>
      <c r="F20" s="60"/>
      <c r="G20" s="60"/>
      <c r="H20" s="60"/>
      <c r="I20" s="60"/>
      <c r="J20" s="60"/>
      <c r="K20" s="60"/>
      <c r="L20" s="60"/>
      <c r="M20" s="60"/>
      <c r="N20" s="60"/>
      <c r="O20" s="60"/>
      <c r="P20" s="60"/>
      <c r="Q20" s="60"/>
    </row>
    <row r="21" spans="1:17" x14ac:dyDescent="0.25">
      <c r="B21" s="58">
        <v>2</v>
      </c>
    </row>
  </sheetData>
  <sheetProtection algorithmName="SHA-512" hashValue="M/VRl7zDMqklD1cKDEncYXLmDC0Wf6E56/3El9eYBCeExYdVIxGrVHQk1FVk3OBDl0ZQ1tJ/8enYMlJtAwqFgg==" saltValue="d/vooQEpRUwCneZ1qBqF5A==" spinCount="100000" sheet="1" selectLockedCells="1" selectUnlockedCells="1"/>
  <mergeCells count="2">
    <mergeCell ref="A16:N17"/>
    <mergeCell ref="B11:R1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Rechner</vt:lpstr>
      <vt:lpstr>Erläuterungen</vt:lpstr>
      <vt:lpstr>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2023-11-13T10:32:46Z</dcterms:created>
  <dcterms:modified xsi:type="dcterms:W3CDTF">2024-06-26T13:07:34Z</dcterms:modified>
</cp:coreProperties>
</file>