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6890" windowHeight="10770" tabRatio="834" activeTab="0"/>
  </bookViews>
  <sheets>
    <sheet name="Allgemeine Informationen" sheetId="1" r:id="rId1"/>
    <sheet name="C.Detail Anlagevermögen" sheetId="2" r:id="rId2"/>
    <sheet name="D.Unbundling Berichterstattung" sheetId="3" r:id="rId3"/>
    <sheet name="E. Mess- und Zählerwesen" sheetId="4" r:id="rId4"/>
    <sheet name="F. Pachtzins und Abschreibungen" sheetId="5" r:id="rId5"/>
    <sheet name="G.Prozesskosten" sheetId="6" r:id="rId6"/>
  </sheets>
  <externalReferences>
    <externalReference r:id="rId9"/>
  </externalReferences>
  <definedNames>
    <definedName name="_xlnm.Print_Area" localSheetId="0">'Allgemeine Informationen'!$A$1:$D$38</definedName>
    <definedName name="_xlnm.Print_Area" localSheetId="1">'C.Detail Anlagevermögen'!$A$1:$L$16</definedName>
    <definedName name="_xlnm.Print_Area" localSheetId="2">'D.Unbundling Berichterstattung'!$A$1:$G$101</definedName>
    <definedName name="_xlnm.Print_Area" localSheetId="3">'E. Mess- und Zählerwesen'!$A$1:$F$34</definedName>
    <definedName name="_xlnm.Print_Area" localSheetId="4">'F. Pachtzins und Abschreibungen'!$A$1:$G$47</definedName>
    <definedName name="_xlnm.Print_Area" localSheetId="5">'G.Prozesskosten'!$A$1:$E$46</definedName>
    <definedName name="Größe_des_Unternehmens" localSheetId="5">#REF!</definedName>
    <definedName name="Größe_des_Unternehmens">#REF!</definedName>
  </definedNames>
  <calcPr fullCalcOnLoad="1"/>
</workbook>
</file>

<file path=xl/sharedStrings.xml><?xml version="1.0" encoding="utf-8"?>
<sst xmlns="http://schemas.openxmlformats.org/spreadsheetml/2006/main" count="865" uniqueCount="688">
  <si>
    <t>Firmenbuchnummer:</t>
  </si>
  <si>
    <t>Name:</t>
  </si>
  <si>
    <t>Tel. Nr.:</t>
  </si>
  <si>
    <t>e-mail:</t>
  </si>
  <si>
    <t>DATEN 2002</t>
  </si>
  <si>
    <t>Die vorliegenden Auskünfte werden der Energie-Control GmbH zur Besorgung Ihrer gesetzlichen</t>
  </si>
  <si>
    <t>Gesamt</t>
  </si>
  <si>
    <t>Kommentare</t>
  </si>
  <si>
    <t>Datum</t>
  </si>
  <si>
    <t>Stempel und Unterschrift</t>
  </si>
  <si>
    <t>ERHEBUNGSBOGEN FÜR STROMNETZBETREIBER</t>
  </si>
  <si>
    <t>Adresse des Stromnetzbetreibers:</t>
  </si>
  <si>
    <t xml:space="preserve">Kontaktperson des Stromnetzbetreibers: </t>
  </si>
  <si>
    <t>Aufgaben zur Verfügung gestellt. Die Auskunftsrechte der Energie-Control sind in § 10 ElWOG geregelt.</t>
  </si>
  <si>
    <t xml:space="preserve">Der Netzbetreiber bestätigt hiermit die inhaltliche Richtigkeit und Vollständigkeit der Angaben: </t>
  </si>
  <si>
    <t>Bilanzstichtag (Geschäftsjahr von - bis):</t>
  </si>
  <si>
    <t>MUSTERNETZBETREIBER</t>
  </si>
  <si>
    <t>001</t>
  </si>
  <si>
    <t xml:space="preserve">Firma des Stromnetzbetreibers </t>
  </si>
  <si>
    <t>K SNT S</t>
  </si>
  <si>
    <t>BEWAG Netz GmbH</t>
  </si>
  <si>
    <t>002</t>
  </si>
  <si>
    <t>WIEN ENERGIE Stromnetz GmbH</t>
  </si>
  <si>
    <t>004</t>
  </si>
  <si>
    <t>Energie AG Oberösterreich Netz GmbH</t>
  </si>
  <si>
    <t>005</t>
  </si>
  <si>
    <t>LINZ STROM NETZ GmbH</t>
  </si>
  <si>
    <t>006</t>
  </si>
  <si>
    <t>Wels Strom GmbH</t>
  </si>
  <si>
    <t>007</t>
  </si>
  <si>
    <t>Energie Ried GmbH</t>
  </si>
  <si>
    <t>010</t>
  </si>
  <si>
    <t>Salzburg Netz GmbH</t>
  </si>
  <si>
    <t>011</t>
  </si>
  <si>
    <t>Stromnetz Graz GmbH &amp; Co KG</t>
  </si>
  <si>
    <t>012</t>
  </si>
  <si>
    <t>VKW-Netz AG</t>
  </si>
  <si>
    <t>013</t>
  </si>
  <si>
    <t>TIWAG-Netz AG</t>
  </si>
  <si>
    <t>014</t>
  </si>
  <si>
    <t>EVN Netz GmbH</t>
  </si>
  <si>
    <t>015</t>
  </si>
  <si>
    <t>Innsbrucker Kommunalbetriebe AG</t>
  </si>
  <si>
    <t>016</t>
  </si>
  <si>
    <t>KELAG Netz GmbH</t>
  </si>
  <si>
    <t>017</t>
  </si>
  <si>
    <t>Energie Klagenfurt GmbH</t>
  </si>
  <si>
    <t>018</t>
  </si>
  <si>
    <t>Energieversorgung Kleinwalsertal Ges.m.b.H.</t>
  </si>
  <si>
    <t>019</t>
  </si>
  <si>
    <t>PW Stromversorgungsgesellschaft m.b.H</t>
  </si>
  <si>
    <t>020</t>
  </si>
  <si>
    <t>Feistritzwerke - Steweag GmbH</t>
  </si>
  <si>
    <t>021</t>
  </si>
  <si>
    <t>E-Werk Gösting Stromversorgungs GmbH</t>
  </si>
  <si>
    <t>022</t>
  </si>
  <si>
    <t>Stadtwerke Judenburg AG</t>
  </si>
  <si>
    <t>023</t>
  </si>
  <si>
    <t>Stadtwerke Kapfenberg GmbH</t>
  </si>
  <si>
    <t>024</t>
  </si>
  <si>
    <t>Stadwerke Bruck a. d. Mur</t>
  </si>
  <si>
    <t>025</t>
  </si>
  <si>
    <t>Energie Wildon Obdach GmbH</t>
  </si>
  <si>
    <t>026</t>
  </si>
  <si>
    <t>Stadtwerke Mürzzuschlag Ges.m.b.H.</t>
  </si>
  <si>
    <t>027</t>
  </si>
  <si>
    <t>Elektrizitätswerk der Stadtgemeinde Kindberg</t>
  </si>
  <si>
    <t>028</t>
  </si>
  <si>
    <t>Stadtwerke Köflach</t>
  </si>
  <si>
    <t>029</t>
  </si>
  <si>
    <t>Alfenzwerke Elektrizitätserzeugung GmbH</t>
  </si>
  <si>
    <t>030</t>
  </si>
  <si>
    <t>Anton Kittel Mühle Plaika GmbH</t>
  </si>
  <si>
    <t>031</t>
  </si>
  <si>
    <t>Bad Gleichenberger Energie GmbH</t>
  </si>
  <si>
    <t>032</t>
  </si>
  <si>
    <t>Gottfried Wolf GmbH</t>
  </si>
  <si>
    <t>033</t>
  </si>
  <si>
    <t>Ebner Strom GmbH</t>
  </si>
  <si>
    <t>034</t>
  </si>
  <si>
    <t>EDN - Energieversorgung und Dienstleistung Marktgemeinde Neuberg/Mürz GmbH</t>
  </si>
  <si>
    <t>035</t>
  </si>
  <si>
    <t>Elektrizitätsgenossenschaft Laintal reg. Gen.m.b.H</t>
  </si>
  <si>
    <t>036</t>
  </si>
  <si>
    <t>Elektrizitätswerk August Lechner KG</t>
  </si>
  <si>
    <t>037</t>
  </si>
  <si>
    <t>Elektrizitätswerk Bad Hofgastein Ges.m.b.H.</t>
  </si>
  <si>
    <t>038</t>
  </si>
  <si>
    <t>Elektrizitätswerk Clam</t>
  </si>
  <si>
    <t>039</t>
  </si>
  <si>
    <t>Elektrizitätswerk der Gemeinde Schattwald</t>
  </si>
  <si>
    <t>040</t>
  </si>
  <si>
    <t>ENVESTA Energie- und Dienstleistungs GmbH</t>
  </si>
  <si>
    <t>041</t>
  </si>
  <si>
    <t>Elektrizitätswerk Fernitz Ing. Franz Purkarthofer GmbH &amp; Co KG</t>
  </si>
  <si>
    <t>042</t>
  </si>
  <si>
    <t>Elektrizitätswerk Gleinstätten Kleinszig Ges.m.b.H.</t>
  </si>
  <si>
    <t>043</t>
  </si>
  <si>
    <t>Elektrizitätswerk Gröbming KG</t>
  </si>
  <si>
    <t>044</t>
  </si>
  <si>
    <t>Elektrizitätswerk Ludwig Polsterer</t>
  </si>
  <si>
    <t>045</t>
  </si>
  <si>
    <t>Elektrizitätswerk Mariahof GmbH</t>
  </si>
  <si>
    <t>046</t>
  </si>
  <si>
    <t>Elektrizitätswerk Mathe Alois</t>
  </si>
  <si>
    <t>047</t>
  </si>
  <si>
    <t>Elektrizitätswerk Perg GmbH</t>
  </si>
  <si>
    <t>048</t>
  </si>
  <si>
    <t>Elektrizitätswerk Prantl GmbH &amp; Co KG</t>
  </si>
  <si>
    <t>049</t>
  </si>
  <si>
    <t>Elektrizitätswerke Reutte Ges.m.b.H.</t>
  </si>
  <si>
    <t>050</t>
  </si>
  <si>
    <t>Elektrizitätswerk Sölden reg. Gen. m.b.H.</t>
  </si>
  <si>
    <t>051</t>
  </si>
  <si>
    <t>Elektrizitätswerk Winkler GmbH</t>
  </si>
  <si>
    <t>052</t>
  </si>
  <si>
    <t>Elektrizitätswerke Eisenhuber GmbH &amp; Co KG</t>
  </si>
  <si>
    <t>053</t>
  </si>
  <si>
    <t>Elektrizitätswerke Frastanz GmbH</t>
  </si>
  <si>
    <t>054</t>
  </si>
  <si>
    <t>Elektrizitätswerk Gries am Brenner</t>
  </si>
  <si>
    <t>055</t>
  </si>
  <si>
    <t>Elektrogenossenschaft Weerberg reg.Gen.m.b.H.</t>
  </si>
  <si>
    <t>056</t>
  </si>
  <si>
    <t>Elektro-Güssing Ges.m.b.H.</t>
  </si>
  <si>
    <t>057</t>
  </si>
  <si>
    <t>Elektrowerk Assling reg. Gen.m.b.H.</t>
  </si>
  <si>
    <t>058</t>
  </si>
  <si>
    <t>Elektrowerk Max Hechenblaikner</t>
  </si>
  <si>
    <t>059</t>
  </si>
  <si>
    <t>Elektrowerk Schöder Walther Zedlacher KG</t>
  </si>
  <si>
    <t>060</t>
  </si>
  <si>
    <t>Elektrowerkgenossenschaft Hopfgarten i. D. reg.Gen.m.b.H.</t>
  </si>
  <si>
    <t>061</t>
  </si>
  <si>
    <t>Energieversorgungsunternehmen der Florian Lugitsch Gruppe GmbH</t>
  </si>
  <si>
    <t>062</t>
  </si>
  <si>
    <t>evn naturkraft Erzeugungs- und Verteilungs- GmbH</t>
  </si>
  <si>
    <t>064</t>
  </si>
  <si>
    <t>EVU der Marktgemeinde Eibiswald</t>
  </si>
  <si>
    <t>065</t>
  </si>
  <si>
    <t>EVU der Marktgemeinde Niklasdorf</t>
  </si>
  <si>
    <t>066</t>
  </si>
  <si>
    <t>EVU der Stadtgemeinde Mureck</t>
  </si>
  <si>
    <t>067</t>
  </si>
  <si>
    <t>Franz Schmolke, Inh. Der nicht prot. Fa. "EVU Eicher"</t>
  </si>
  <si>
    <t>068</t>
  </si>
  <si>
    <t>EWA Energie- und Wirtschaftsbetriebe der Gemeinde St. Anton am Arlberg GmbH</t>
  </si>
  <si>
    <t>069</t>
  </si>
  <si>
    <t>Mag. Winfried Leitner, Inh. der nicht prot. Fa. " E-Werk Brandstatt"</t>
  </si>
  <si>
    <t>070</t>
  </si>
  <si>
    <t>E-Werk Braunstein</t>
  </si>
  <si>
    <t>071</t>
  </si>
  <si>
    <t>E-Werk der Gemeinde Mürzsteg</t>
  </si>
  <si>
    <t>072</t>
  </si>
  <si>
    <t>E-Werk der Marktgemeinde Unzmarkt-Frauenburg</t>
  </si>
  <si>
    <t>073</t>
  </si>
  <si>
    <t>E-Werk Ebner GesmbH</t>
  </si>
  <si>
    <t>074</t>
  </si>
  <si>
    <t>E-Werk Neudau Kottulinsky KG</t>
  </si>
  <si>
    <t>075</t>
  </si>
  <si>
    <t>Ing.Peter Böhm, Inhaber der nicht prot. Fa. "E-Werk Piwetz"</t>
  </si>
  <si>
    <t>076</t>
  </si>
  <si>
    <t>E-Werk Ranklleiten</t>
  </si>
  <si>
    <t>077</t>
  </si>
  <si>
    <t>E-Werk Redlmühle B. Drack</t>
  </si>
  <si>
    <t>078</t>
  </si>
  <si>
    <t>E-Werk Sarmingstein Ing. H. Engelmann &amp; Co KEG</t>
  </si>
  <si>
    <t>079</t>
  </si>
  <si>
    <t>E-Werk Schwaighofer GmbH</t>
  </si>
  <si>
    <t>080</t>
  </si>
  <si>
    <t>E-Werk Sigl GmbH</t>
  </si>
  <si>
    <t>081</t>
  </si>
  <si>
    <t>E-Werk Stadler GmbH</t>
  </si>
  <si>
    <t>082</t>
  </si>
  <si>
    <t>E-Werk Stubenberg reg.Gen.m.b.H.</t>
  </si>
  <si>
    <t>083</t>
  </si>
  <si>
    <t>E-Werk Wüster KG</t>
  </si>
  <si>
    <t>084</t>
  </si>
  <si>
    <t>E-Werksgemeinschaft Dietrichschlag</t>
  </si>
  <si>
    <t>085</t>
  </si>
  <si>
    <t>Feistritzthaler Elektrizitätswerk reg.Gen.m.b.H.</t>
  </si>
  <si>
    <t>086</t>
  </si>
  <si>
    <t>Gemeindewerke Kematen Elektrizitätswerk</t>
  </si>
  <si>
    <t>088</t>
  </si>
  <si>
    <t>Gertraud Schafler GmbH</t>
  </si>
  <si>
    <t>089</t>
  </si>
  <si>
    <t>Getzner, Mutter &amp; Cie. Ges.m.b.H. &amp; Co.</t>
  </si>
  <si>
    <t>090</t>
  </si>
  <si>
    <t>H &amp; C Polsterer Ges.n.b.R</t>
  </si>
  <si>
    <t>091</t>
  </si>
  <si>
    <t>Helmut und Kurt Kneidinger Ges.m.b.H.</t>
  </si>
  <si>
    <t>093</t>
  </si>
  <si>
    <t>Elektrizitätswerk Johann Dandler Ges.m.b.H. &amp; Co KG</t>
  </si>
  <si>
    <t>094</t>
  </si>
  <si>
    <t>K.u.F. Drack Gesellschaft m.b.H. &amp; Co. KG</t>
  </si>
  <si>
    <t>095</t>
  </si>
  <si>
    <t>Karl Mitheis GmbH</t>
  </si>
  <si>
    <t>096</t>
  </si>
  <si>
    <t>Karlstrom - Ing. Josef Karl</t>
  </si>
  <si>
    <t>097</t>
  </si>
  <si>
    <t>Klausbauer Holzindustrie Ges.m.b.H. &amp; Co. KG</t>
  </si>
  <si>
    <t>098</t>
  </si>
  <si>
    <t>Kommunalbetriebe Hopfgarten Ges.m.b.H.</t>
  </si>
  <si>
    <t>099</t>
  </si>
  <si>
    <t>Kommunalbetriebe Rinn GmbH</t>
  </si>
  <si>
    <t>100</t>
  </si>
  <si>
    <t>Kraftwerk Glatzing-Rüstorf reg.Gen.m.b.H.</t>
  </si>
  <si>
    <t>101</t>
  </si>
  <si>
    <t>Kraftwerk Haim KG</t>
  </si>
  <si>
    <t>103</t>
  </si>
  <si>
    <t>Kupelwiesersche Forstverwaltung</t>
  </si>
  <si>
    <t>104</t>
  </si>
  <si>
    <t>Licht- und Kraftstromvertrieb der Gemeinde Opponitz</t>
  </si>
  <si>
    <t>105</t>
  </si>
  <si>
    <t>Licht- und Kraftvertrieb der Gemeinde Hollenstein an der Ybbs</t>
  </si>
  <si>
    <t>106</t>
  </si>
  <si>
    <t>Licht- u. Kraftstromvertrieb d. Marktgemeinde Göstling an der Ybbs</t>
  </si>
  <si>
    <t>107</t>
  </si>
  <si>
    <t>Mag. Engelbert Tassotti EW und EVU</t>
  </si>
  <si>
    <t>108</t>
  </si>
  <si>
    <t>Marktgemeinde Neumarkt Versorgungsbetriebsges.m.b.H.</t>
  </si>
  <si>
    <t>109</t>
  </si>
  <si>
    <t>Montafonerbahn AG</t>
  </si>
  <si>
    <t>110</t>
  </si>
  <si>
    <t>Murauer Stadtwerke GmbH</t>
  </si>
  <si>
    <t>111</t>
  </si>
  <si>
    <t>Lichtgenossenschaft Neukirchen reg. Gen. m. b. H.</t>
  </si>
  <si>
    <t>112</t>
  </si>
  <si>
    <t>P.K. Energieversorgungs-GmbH</t>
  </si>
  <si>
    <t>Pengg Johann Holding Ges.m.b.H</t>
  </si>
  <si>
    <t>114</t>
  </si>
  <si>
    <t>Pölsler Friedrich Säge- und Elektrizitätswerk</t>
  </si>
  <si>
    <t>115</t>
  </si>
  <si>
    <t>Revertera'sches Elektrizitätswerk</t>
  </si>
  <si>
    <t>116</t>
  </si>
  <si>
    <t>Schwarz, Wagendorffer &amp; Co. Elektrizitätswerk GmbH</t>
  </si>
  <si>
    <t>117</t>
  </si>
  <si>
    <t>Stadtbetriebe Mariazell Ges.m.b.H.</t>
  </si>
  <si>
    <t>118</t>
  </si>
  <si>
    <t>Städtische Betriebe Rottenmann GmbH</t>
  </si>
  <si>
    <t>119</t>
  </si>
  <si>
    <t>Stadtwerke Amstetten</t>
  </si>
  <si>
    <t>120</t>
  </si>
  <si>
    <t>Elektrizitätswerke Bad Radkersburg GmbH</t>
  </si>
  <si>
    <t>121</t>
  </si>
  <si>
    <t>Stadtwerke Feldkirch</t>
  </si>
  <si>
    <t>122</t>
  </si>
  <si>
    <t>Stadtwerke Fürstenfeld GmbH</t>
  </si>
  <si>
    <t>123</t>
  </si>
  <si>
    <t>Stadtwerke Hall in Tirol Ges.m.b.H.</t>
  </si>
  <si>
    <t>124</t>
  </si>
  <si>
    <t>Stadtwerke Hartberg Energieversorgungs-Ges.m.b.H.</t>
  </si>
  <si>
    <t>125</t>
  </si>
  <si>
    <t>Stadtwerke Imst</t>
  </si>
  <si>
    <t>126</t>
  </si>
  <si>
    <t>Stadtwerke Kitzbühel</t>
  </si>
  <si>
    <t>127</t>
  </si>
  <si>
    <t>Stadtwerke Kufstein Gesellschaft m.b.H</t>
  </si>
  <si>
    <t>128</t>
  </si>
  <si>
    <t>Stadtwerke Leoben-Stromversorgung</t>
  </si>
  <si>
    <t>129</t>
  </si>
  <si>
    <t>Stadtwerke Schwaz GmbH</t>
  </si>
  <si>
    <t>130</t>
  </si>
  <si>
    <t>Stadtwerke Trofaiach Ges.m.b.H.</t>
  </si>
  <si>
    <t>Stadtwerke Voitsberg</t>
  </si>
  <si>
    <t>132</t>
  </si>
  <si>
    <t>Stadtwerke Wörgl Ges.m.b.H.</t>
  </si>
  <si>
    <t>133</t>
  </si>
  <si>
    <t>The Langau Trust, p.A. Forstverwaltung Langau</t>
  </si>
  <si>
    <t>135</t>
  </si>
  <si>
    <t>Überland Strom GmbH</t>
  </si>
  <si>
    <t>138</t>
  </si>
  <si>
    <t>AAE Wasserkraft Gesellschaft m.b.H.</t>
  </si>
  <si>
    <t>139</t>
  </si>
  <si>
    <t>Elektrizitätswerk Karl-Heinz Reinisch</t>
  </si>
  <si>
    <t>140</t>
  </si>
  <si>
    <t>Plövner Schmiede Betriebsgesellschaft m.b.H.</t>
  </si>
  <si>
    <t>008</t>
  </si>
  <si>
    <t>Stromnetz Steiermark GmbH</t>
  </si>
  <si>
    <t>Geschäftsjahr 2008</t>
  </si>
  <si>
    <t>C.</t>
  </si>
  <si>
    <t>Detail Anlagevermögen</t>
  </si>
  <si>
    <t>Stromnetzbereich</t>
  </si>
  <si>
    <t>Anschaffungskosten</t>
  </si>
  <si>
    <t>Buchwerte</t>
  </si>
  <si>
    <t>Stand zu Beginn des Gj</t>
  </si>
  <si>
    <t>Zugänge</t>
  </si>
  <si>
    <t>Abgänge</t>
  </si>
  <si>
    <t>+/- Umbuc-hungen</t>
  </si>
  <si>
    <t>Stand am Ende des Gj</t>
  </si>
  <si>
    <t>kumulierte Absch-reibungen</t>
  </si>
  <si>
    <t>Abschrei-bungen des Gj</t>
  </si>
  <si>
    <t>Zuschrei-bungen des Gj</t>
  </si>
  <si>
    <t>AKTIVA</t>
  </si>
  <si>
    <t>TEUR</t>
  </si>
  <si>
    <t>C.1</t>
  </si>
  <si>
    <t>Anlagevermögen</t>
  </si>
  <si>
    <t>C.1.1.</t>
  </si>
  <si>
    <t>Immaterielle Vermögensgegenstände</t>
  </si>
  <si>
    <t>C.1.2.</t>
  </si>
  <si>
    <t>Summe Sachanlagen</t>
  </si>
  <si>
    <t>C.1.2.1.</t>
  </si>
  <si>
    <t>Grundstücke und Bauten</t>
  </si>
  <si>
    <t>C.1.2.2.</t>
  </si>
  <si>
    <t>Technische Anlagen und Maschinen</t>
  </si>
  <si>
    <t>C.1.2.3.</t>
  </si>
  <si>
    <t>Andere Anlagen, Betriebs- und Geschäftsausstattung</t>
  </si>
  <si>
    <t>C.1.2.4.</t>
  </si>
  <si>
    <t>Geleistete Anzahlungen und Anlagen in Bau</t>
  </si>
  <si>
    <t>C.1.3.</t>
  </si>
  <si>
    <t>Finanzanlagen</t>
  </si>
  <si>
    <t>C.1.4.</t>
  </si>
  <si>
    <t>Summe Anlagevermögen</t>
  </si>
  <si>
    <t>C.1.5.</t>
  </si>
  <si>
    <t>Werte der Grundstücke von C.1.2.1.</t>
  </si>
  <si>
    <t>D.</t>
  </si>
  <si>
    <t>Unbundling Berichterstattung</t>
  </si>
  <si>
    <t>D.1.</t>
  </si>
  <si>
    <t>Gewinn- und Verlustrechnung</t>
  </si>
  <si>
    <t>Stromerzeugung/
Stromhandel</t>
  </si>
  <si>
    <t>Sonstiges</t>
  </si>
  <si>
    <t>Gesamt-
unternehmen</t>
  </si>
  <si>
    <t>D.1.1.</t>
  </si>
  <si>
    <t>Summe Umsatzerlöse</t>
  </si>
  <si>
    <t>D.1.1.1.</t>
  </si>
  <si>
    <t xml:space="preserve">    davon Netznutzungsentgelt</t>
  </si>
  <si>
    <t>D.1.1.2.</t>
  </si>
  <si>
    <t xml:space="preserve">    davon Netzverlustentgelt</t>
  </si>
  <si>
    <t>D.1.1.3.</t>
  </si>
  <si>
    <t xml:space="preserve">    davon Messentgelt</t>
  </si>
  <si>
    <t>D.1.1.4.</t>
  </si>
  <si>
    <t xml:space="preserve">    davon Sonstige</t>
  </si>
  <si>
    <t>D.1.2.</t>
  </si>
  <si>
    <t>Bestandsveränderungen</t>
  </si>
  <si>
    <t>D.1.3.</t>
  </si>
  <si>
    <t>Aktivierte Eigenleistung</t>
  </si>
  <si>
    <t>D.1.4.</t>
  </si>
  <si>
    <t>Sonstige betriebl. Erträge</t>
  </si>
  <si>
    <t>D.1.4.1.</t>
  </si>
  <si>
    <t xml:space="preserve">    davon Baukostenzuschüsse</t>
  </si>
  <si>
    <t>D.1.4.2.</t>
  </si>
  <si>
    <t xml:space="preserve">    davon sonstige betriebliche Erträge</t>
  </si>
  <si>
    <t>D.1.5.</t>
  </si>
  <si>
    <t>Materialaufwand</t>
  </si>
  <si>
    <t>D.1.5.1.</t>
  </si>
  <si>
    <t xml:space="preserve">    davon vorgelagerte Netzkosten</t>
  </si>
  <si>
    <t>D.1.5.2.</t>
  </si>
  <si>
    <t xml:space="preserve">    davon sonstiger Materialaufwand</t>
  </si>
  <si>
    <t>D1.6.   Personalaufwand</t>
  </si>
  <si>
    <t>D.1.6.</t>
  </si>
  <si>
    <t>Personalaufwand</t>
  </si>
  <si>
    <t>D1.12. Sonst. Finanzergebnis</t>
  </si>
  <si>
    <t>D.1.7.</t>
  </si>
  <si>
    <t>Abschreibungen</t>
  </si>
  <si>
    <t>D.1.8.</t>
  </si>
  <si>
    <t>So.betr. Aufwand</t>
  </si>
  <si>
    <t>D.1.8.1</t>
  </si>
  <si>
    <t xml:space="preserve">    davon Pachtzins</t>
  </si>
  <si>
    <t>D.1.8.2</t>
  </si>
  <si>
    <t xml:space="preserve">    davon so.betr.Aufwand</t>
  </si>
  <si>
    <t>D.1.9.</t>
  </si>
  <si>
    <t>Umlagen/interne Leistungsverrechnungen</t>
  </si>
  <si>
    <t>Es ist ein Detailblatt beizuglegen!</t>
  </si>
  <si>
    <t>D.1.10.</t>
  </si>
  <si>
    <t>Betriebserfolg (C.1.1.-C.1.9.)</t>
  </si>
  <si>
    <t>D.1.11.</t>
  </si>
  <si>
    <t>Erträge aus Beteiligungen</t>
  </si>
  <si>
    <t>D.1.12.</t>
  </si>
  <si>
    <t>Sonst. Finanzergebnis</t>
  </si>
  <si>
    <t>D.1.13.</t>
  </si>
  <si>
    <t>Finanzerfolg (C.1.11.-C.1.12.)</t>
  </si>
  <si>
    <t>D.1.14.</t>
  </si>
  <si>
    <t xml:space="preserve">EGT </t>
  </si>
  <si>
    <t>D.1.15.</t>
  </si>
  <si>
    <t>Außerordentliches Ergebnis</t>
  </si>
  <si>
    <t>D.1.16.</t>
  </si>
  <si>
    <t>Steuern vom Einkommen und Ertrag</t>
  </si>
  <si>
    <t>D.1.17.</t>
  </si>
  <si>
    <t>Jahresüberschuß/Jahresfehlbetrag</t>
  </si>
  <si>
    <t>D.2.</t>
  </si>
  <si>
    <t>Ergänzende Angaben zur Gewinn- und Verlustrechnung - in den obigen Positionen sind folgende Beträge ergebniswirksam enthalten</t>
  </si>
  <si>
    <t>Angabe der GuV Position (D.1.1. - D.1.13)</t>
  </si>
  <si>
    <t>TEUR / %</t>
  </si>
  <si>
    <t>D.2.1.</t>
  </si>
  <si>
    <t>Kosten für Netzverluste</t>
  </si>
  <si>
    <t>D.2.2.</t>
  </si>
  <si>
    <t>Gebrauchsabgabe (Aufwand)</t>
  </si>
  <si>
    <t>D.2.3.</t>
  </si>
  <si>
    <t>Gebrauchsabgabe (Ertrag)</t>
  </si>
  <si>
    <t>D.2.4.</t>
  </si>
  <si>
    <t>Energieabgabe</t>
  </si>
  <si>
    <t>D.2.5.</t>
  </si>
  <si>
    <t>Stranded costs</t>
  </si>
  <si>
    <t>D.2.6.</t>
  </si>
  <si>
    <t>Abschreibungsbetrag Umgründungsmehrwert/Firmenwert</t>
  </si>
  <si>
    <t>D.2.7.</t>
  </si>
  <si>
    <t>Kursverluste</t>
  </si>
  <si>
    <t>D.2.8.</t>
  </si>
  <si>
    <t>Kursgewinne</t>
  </si>
  <si>
    <t>D.2.9.</t>
  </si>
  <si>
    <t>Leistungsverrechnung mit verbundenen Unternehmen Aufwand</t>
  </si>
  <si>
    <t>D.2.10.</t>
  </si>
  <si>
    <t>Leistungsverrechnung mit verbundenen Unternehmen Ertrag</t>
  </si>
  <si>
    <t>D.2.11.</t>
  </si>
  <si>
    <t>Ausgleichszahlungen Aufwand</t>
  </si>
  <si>
    <t>D.2.12.</t>
  </si>
  <si>
    <t>Ausgleichszahlungen Ertrag</t>
  </si>
  <si>
    <t>D.2.13.</t>
  </si>
  <si>
    <t>Kalkulationszinsfuß Abfertigungsrückstellung</t>
  </si>
  <si>
    <t>D.2.14.</t>
  </si>
  <si>
    <t>Kalkulationszinsfuß Pensionsrückstellung</t>
  </si>
  <si>
    <t>D.2.15.</t>
  </si>
  <si>
    <t>Kalkulationszinsfuß sonstige verzinsliche Rückstellungen</t>
  </si>
  <si>
    <t>D.3.</t>
  </si>
  <si>
    <t>Bilanz</t>
  </si>
  <si>
    <t>D.3.1.</t>
  </si>
  <si>
    <t>D.3.1.1.</t>
  </si>
  <si>
    <t>D.3.1.2.</t>
  </si>
  <si>
    <t>Sachanlagen</t>
  </si>
  <si>
    <t>D.3.1.3.</t>
  </si>
  <si>
    <t>D.3.2.</t>
  </si>
  <si>
    <t>Summe Umlaufvermögen</t>
  </si>
  <si>
    <t>D.3.2.1.</t>
  </si>
  <si>
    <t>Vorräte</t>
  </si>
  <si>
    <t>D.3.2.2.</t>
  </si>
  <si>
    <t>Summe Forderungen und sonstige Vermögensgegenstände</t>
  </si>
  <si>
    <t>D.3.2.2.1.</t>
  </si>
  <si>
    <t xml:space="preserve">    Forderungen aus Lieferungen und Leistungen</t>
  </si>
  <si>
    <t>D.3.2.2.2.</t>
  </si>
  <si>
    <t xml:space="preserve">    Forderungen gegenüber verbundenen Unternehmen</t>
  </si>
  <si>
    <t>D.3.2.2.3.</t>
  </si>
  <si>
    <t xml:space="preserve">    Ford. geg. Unt., mit denen ein Beteiligungsverhältnis besteht</t>
  </si>
  <si>
    <t>D.3.2.2.4.</t>
  </si>
  <si>
    <t xml:space="preserve">    sonstige Forderungen und Vermögensgegenstände</t>
  </si>
  <si>
    <t>D.3.2.3.</t>
  </si>
  <si>
    <t>Wertpapiere</t>
  </si>
  <si>
    <t>D.3.2.4.</t>
  </si>
  <si>
    <t>Kassenbestand, Schecks, Guthaben bei Kreditinstituten</t>
  </si>
  <si>
    <t>D.3.3.</t>
  </si>
  <si>
    <t>Rechnungsabgrenzungsposten</t>
  </si>
  <si>
    <t>Summe Aktiva</t>
  </si>
  <si>
    <t>PASSIVA</t>
  </si>
  <si>
    <t>D.3.4.</t>
  </si>
  <si>
    <t>Eigenkapital</t>
  </si>
  <si>
    <t>D.3.5.</t>
  </si>
  <si>
    <t>Unversteuerte Rücklagen</t>
  </si>
  <si>
    <t>D.3.6.</t>
  </si>
  <si>
    <t>Summe Rückstellungen</t>
  </si>
  <si>
    <t>D.3.6.1.</t>
  </si>
  <si>
    <t xml:space="preserve">    Abfertigung</t>
  </si>
  <si>
    <t>D.3.6.2.</t>
  </si>
  <si>
    <t xml:space="preserve">    Pension</t>
  </si>
  <si>
    <t>D.3.6.3.</t>
  </si>
  <si>
    <t xml:space="preserve">    sonstige verzinsichliche Rückstellungen</t>
  </si>
  <si>
    <t>D.3.6.4.</t>
  </si>
  <si>
    <t xml:space="preserve">    sonstige Rückstellung</t>
  </si>
  <si>
    <t>D.3.7.</t>
  </si>
  <si>
    <t>Summe Verbindlichkeiten</t>
  </si>
  <si>
    <t>D.3.7.2.1.</t>
  </si>
  <si>
    <t xml:space="preserve">    Verbindlichkeiten aus Lieferungen und Leistungen</t>
  </si>
  <si>
    <t>D.3.7.2.2.</t>
  </si>
  <si>
    <t xml:space="preserve">    Verbindlichkeiten gegenüber verbundenen Unternehmen</t>
  </si>
  <si>
    <t>D.3.7.2.3.</t>
  </si>
  <si>
    <t xml:space="preserve">    Verb. geg. Unt., mit denen ein Beteiligungsverhältnis besteht</t>
  </si>
  <si>
    <t>D.3.7.2.4.</t>
  </si>
  <si>
    <t xml:space="preserve">    sonstige Verbindlichkeiten</t>
  </si>
  <si>
    <t>D.3.8.</t>
  </si>
  <si>
    <t>Baukostenzuschüsse</t>
  </si>
  <si>
    <t>D.3.9.</t>
  </si>
  <si>
    <t>Summe Passiva</t>
  </si>
  <si>
    <t>D.4.</t>
  </si>
  <si>
    <t>Kosten je Netzebene</t>
  </si>
  <si>
    <t>D.4.1</t>
  </si>
  <si>
    <t>Kosten der Ebene 1:</t>
  </si>
  <si>
    <t>Muss der Summe aus sonstigem Material-, Personal-, sonstigen betrieblichem Aufwand sowie Umlagen entsprechen (D1.5.2., D1.6.,D1.8., D1.9.)</t>
  </si>
  <si>
    <t>D.4.2</t>
  </si>
  <si>
    <t>Kosten der Ebene 2:</t>
  </si>
  <si>
    <t>D.4.3</t>
  </si>
  <si>
    <t>Kosten der Ebene 3:</t>
  </si>
  <si>
    <t>D.4.4</t>
  </si>
  <si>
    <t>Kosten der Ebene 4:</t>
  </si>
  <si>
    <t>D.4.5</t>
  </si>
  <si>
    <t>Kosten der Ebene 5:</t>
  </si>
  <si>
    <t>D.4.6</t>
  </si>
  <si>
    <t>Kosten der Ebene 6:</t>
  </si>
  <si>
    <t>D.4.7</t>
  </si>
  <si>
    <t>Kosten der Ebene 7:</t>
  </si>
  <si>
    <t>Differenz muss Null sein!</t>
  </si>
  <si>
    <t>Summe Kosten Netzebene 1 -7:</t>
  </si>
  <si>
    <t>E.</t>
  </si>
  <si>
    <t>Mess- und Zählerwesen</t>
  </si>
  <si>
    <t>Auszufüllen nur von Netzbetreibern mit eigenem Tarifbereich bzw. einer Abgabemenge von über 50 GWh!</t>
  </si>
  <si>
    <t>E.1.</t>
  </si>
  <si>
    <t>Kosten für Mess- und Zählerwesen</t>
  </si>
  <si>
    <t>Stromnetzbereich (exkl. M-u. ZW)</t>
  </si>
  <si>
    <t>E.1.1.</t>
  </si>
  <si>
    <t>E.1.1.1.</t>
  </si>
  <si>
    <t>E.1.1.2.</t>
  </si>
  <si>
    <t>E.1.1.3.</t>
  </si>
  <si>
    <t>E.1.1.4.</t>
  </si>
  <si>
    <t>E.1.2.</t>
  </si>
  <si>
    <t>E.1.3.</t>
  </si>
  <si>
    <t>E.1.4.</t>
  </si>
  <si>
    <t>E.1.4.1.</t>
  </si>
  <si>
    <t>E.1.4.2.</t>
  </si>
  <si>
    <t>E.1.5.</t>
  </si>
  <si>
    <t>E.1.5.1.</t>
  </si>
  <si>
    <t>E.1.5.2.</t>
  </si>
  <si>
    <t>E.1.6.</t>
  </si>
  <si>
    <t>E.1.7.</t>
  </si>
  <si>
    <t>E.1.8.</t>
  </si>
  <si>
    <t>E.1.8.1</t>
  </si>
  <si>
    <t>E.1.8.2</t>
  </si>
  <si>
    <t>E.1.9.</t>
  </si>
  <si>
    <t>E.1.10.</t>
  </si>
  <si>
    <t>E.1.11.</t>
  </si>
  <si>
    <t>E.1.12.</t>
  </si>
  <si>
    <t>E.1.13.</t>
  </si>
  <si>
    <t>E.1.14.</t>
  </si>
  <si>
    <t>E.1.15.</t>
  </si>
  <si>
    <t>E.1.16.</t>
  </si>
  <si>
    <t>E.1.17.</t>
  </si>
  <si>
    <t>F.</t>
  </si>
  <si>
    <t>Pachtzins</t>
  </si>
  <si>
    <t>Angaben lt. 
Netzbetreiber</t>
  </si>
  <si>
    <t>Korrekturen und
Anpassungen</t>
  </si>
  <si>
    <t>Von E-Control anerkannt</t>
  </si>
  <si>
    <t>Kommentar</t>
  </si>
  <si>
    <t>F.1.</t>
  </si>
  <si>
    <t>Detail Pachtzins</t>
  </si>
  <si>
    <t>F.1.1</t>
  </si>
  <si>
    <t>F.1.1.1</t>
  </si>
  <si>
    <t>verzinsliches Kapital</t>
  </si>
  <si>
    <t>F.1.1.2</t>
  </si>
  <si>
    <t>Zinssatz (%)</t>
  </si>
  <si>
    <t>F.1.1.3</t>
  </si>
  <si>
    <t>F.1.1.4</t>
  </si>
  <si>
    <t>Auflösung passivierte BKZ</t>
  </si>
  <si>
    <t>F.2.</t>
  </si>
  <si>
    <t>Detail Anlagen</t>
  </si>
  <si>
    <t>AHK in TEUR</t>
  </si>
  <si>
    <t>Buchwerte (Ende 2007) in TEUR</t>
  </si>
  <si>
    <t>Abschreib-ungen</t>
  </si>
  <si>
    <t>F.2.1</t>
  </si>
  <si>
    <t>Geschäfts(Firmen)wert</t>
  </si>
  <si>
    <t>F.2.2</t>
  </si>
  <si>
    <t>Software</t>
  </si>
  <si>
    <t>F.2.3</t>
  </si>
  <si>
    <t>Nutzungsr.inkl.sonst.R.</t>
  </si>
  <si>
    <t>F.2.4</t>
  </si>
  <si>
    <t>F.2.5</t>
  </si>
  <si>
    <t>sonstige imm. VG</t>
  </si>
  <si>
    <t>F.2.6</t>
  </si>
  <si>
    <t>Freileitung (380 od. 220 kV)</t>
  </si>
  <si>
    <t>F.2.7</t>
  </si>
  <si>
    <t>Kabel (380 od. 220 kV)</t>
  </si>
  <si>
    <t>F.2.8</t>
  </si>
  <si>
    <t>UW (380 - 220 kV)</t>
  </si>
  <si>
    <t>F.2.9</t>
  </si>
  <si>
    <t>UW (HöSP-HSP)</t>
  </si>
  <si>
    <t>F.2.10</t>
  </si>
  <si>
    <t>Freileitung (36&gt;bis 110 kV)</t>
  </si>
  <si>
    <t>F.2.11</t>
  </si>
  <si>
    <t>Kabel (36&gt;bis 110 kV)</t>
  </si>
  <si>
    <t>F.2.12</t>
  </si>
  <si>
    <t>UW (HSP-MSP)</t>
  </si>
  <si>
    <t>F.2.13</t>
  </si>
  <si>
    <t>Freileitung (1&gt;bis 36 kV)</t>
  </si>
  <si>
    <t>F.2.14</t>
  </si>
  <si>
    <t>Kabel (1&gt;bis 36 kV)</t>
  </si>
  <si>
    <t>F.2.15</t>
  </si>
  <si>
    <t>UW (MSP-MSP)</t>
  </si>
  <si>
    <t>F.2.16</t>
  </si>
  <si>
    <t>Transformatorstation</t>
  </si>
  <si>
    <t>F.2.17</t>
  </si>
  <si>
    <t>Freileitung (&lt; 1kV)</t>
  </si>
  <si>
    <t>F.2.18</t>
  </si>
  <si>
    <t>Kabel (&lt; 1kV)</t>
  </si>
  <si>
    <t>F.2.19</t>
  </si>
  <si>
    <t>Zähler u. Messgeräte</t>
  </si>
  <si>
    <t>F.2.20</t>
  </si>
  <si>
    <t>GWG-Zähler</t>
  </si>
  <si>
    <t>F.2.21</t>
  </si>
  <si>
    <t>Ersatzstromversorgungsanl.</t>
  </si>
  <si>
    <t>F.2.22</t>
  </si>
  <si>
    <t>Geschäftsgebäude</t>
  </si>
  <si>
    <t>F.2.23</t>
  </si>
  <si>
    <t>Betriebsgebäude</t>
  </si>
  <si>
    <t>F.2.24</t>
  </si>
  <si>
    <t>Grundstücke</t>
  </si>
  <si>
    <t>F.2.25</t>
  </si>
  <si>
    <t>Kraftfahrzeug</t>
  </si>
  <si>
    <t>F.2.26</t>
  </si>
  <si>
    <t>Arbeitsmaschinen</t>
  </si>
  <si>
    <t>F.2.27</t>
  </si>
  <si>
    <t>EDV-Anlagen</t>
  </si>
  <si>
    <t>F.2.28</t>
  </si>
  <si>
    <t>Kommunikationsanlagen</t>
  </si>
  <si>
    <t>F.2.29</t>
  </si>
  <si>
    <t>GWG</t>
  </si>
  <si>
    <t>F.2.30</t>
  </si>
  <si>
    <t>F.2.31</t>
  </si>
  <si>
    <t>Gel. Anz.u.Anl.i.Bau</t>
  </si>
  <si>
    <t>F.2.32</t>
  </si>
  <si>
    <t>sonstige VG</t>
  </si>
  <si>
    <t>F.2.33</t>
  </si>
  <si>
    <t>passivierte BKZ</t>
  </si>
  <si>
    <t xml:space="preserve">G. </t>
  </si>
  <si>
    <t>Prozesskosten</t>
  </si>
  <si>
    <t>Kosten aus Dienstleistungsverträgen in TEUR</t>
  </si>
  <si>
    <t>originäre Kosten im Unternehmen in TEUR</t>
  </si>
  <si>
    <t>Gesamt in TEUR</t>
  </si>
  <si>
    <t>G.1.</t>
  </si>
  <si>
    <t>Overheadprozesse</t>
  </si>
  <si>
    <t>G.1.1.</t>
  </si>
  <si>
    <t>Rechnungswesen, Kostenrechnung und Controlling</t>
  </si>
  <si>
    <t>G.1.2.</t>
  </si>
  <si>
    <t>Personalverwaltung und -verrechnung</t>
  </si>
  <si>
    <t>G.1.3.</t>
  </si>
  <si>
    <t>Recruiting und Schulung, Sozialstellen</t>
  </si>
  <si>
    <t>G.1.4.</t>
  </si>
  <si>
    <t>Organisation, Recht und Revision</t>
  </si>
  <si>
    <t>G.1.5.</t>
  </si>
  <si>
    <t>Facilitymanagement  (Gebäude und Fuhrpark)</t>
  </si>
  <si>
    <t>G.1.6.</t>
  </si>
  <si>
    <t>Einkauf</t>
  </si>
  <si>
    <t>G.1.7.</t>
  </si>
  <si>
    <t>Konzernumlage</t>
  </si>
  <si>
    <t>Summe Overheadprozesse</t>
  </si>
  <si>
    <t>G.2.</t>
  </si>
  <si>
    <t>Kundenbezogene Prozesse</t>
  </si>
  <si>
    <t>G.2.1.</t>
  </si>
  <si>
    <t>Netzvertrieb (ohne technische Ausführung)</t>
  </si>
  <si>
    <t>G.2.2.</t>
  </si>
  <si>
    <t>Öffentlichkeitsarbeit und Werbung</t>
  </si>
  <si>
    <t>G.2.3.</t>
  </si>
  <si>
    <t>Kundenbetreuung und Callcenter</t>
  </si>
  <si>
    <t>G.2.4.</t>
  </si>
  <si>
    <t>Kundenverrechnung und Forderungsmanagement</t>
  </si>
  <si>
    <t>G.2.5.</t>
  </si>
  <si>
    <t>Lieferantenwechsel, Wechselmanagement</t>
  </si>
  <si>
    <t>Summe kundenbezogene Prozesse</t>
  </si>
  <si>
    <t>G.3.</t>
  </si>
  <si>
    <t xml:space="preserve">Managementprozesse </t>
  </si>
  <si>
    <t>G.3.1.</t>
  </si>
  <si>
    <t>Unternehmensführung</t>
  </si>
  <si>
    <t>G.3.2.</t>
  </si>
  <si>
    <t>Regulierungsmanagement</t>
  </si>
  <si>
    <t>Summe Managementprozesse</t>
  </si>
  <si>
    <t>G.4.</t>
  </si>
  <si>
    <t>IT-Kosten für Overhead-,kundenabh.- und Managementprozesse</t>
  </si>
  <si>
    <t>G.5.</t>
  </si>
  <si>
    <t>Kernprozesse des Netzes</t>
  </si>
  <si>
    <t>davon Hochspannung</t>
  </si>
  <si>
    <t>davon Mittelspannung</t>
  </si>
  <si>
    <t>davon Niederspannung</t>
  </si>
  <si>
    <t>G.5.1.</t>
  </si>
  <si>
    <t>Asset Management und Netzplanung (für Netzbetrieb)</t>
  </si>
  <si>
    <t>G.5.2.</t>
  </si>
  <si>
    <t>Netzleitstelle, Netzbetrieb (inkl. Leittechnik, betriebstechn. Datenbringung, Schutz- und Messeinrichtungen, etc.)</t>
  </si>
  <si>
    <t>G.5.3.</t>
  </si>
  <si>
    <t>Zähler- u. Messwesen (Datenbringung verrechnungstechnische Daten, Montage, Wartung, etc)</t>
  </si>
  <si>
    <t>davon NE 3</t>
  </si>
  <si>
    <t>davon NE 4</t>
  </si>
  <si>
    <t>davon NE 5</t>
  </si>
  <si>
    <t>davon NE 6</t>
  </si>
  <si>
    <t>davon NE 7</t>
  </si>
  <si>
    <t>G.5.4.</t>
  </si>
  <si>
    <t>Entstörungsdienst</t>
  </si>
  <si>
    <t>G.5.5.</t>
  </si>
  <si>
    <t>Instandhaltung</t>
  </si>
  <si>
    <t>Summe Kernprozesse des Netzes</t>
  </si>
  <si>
    <t>G.6.</t>
  </si>
  <si>
    <t>IT-Kosten für Kernprozesse des Netzes</t>
  </si>
  <si>
    <t>Summe Prozesskosten gesamt</t>
  </si>
  <si>
    <t>Summe muss der Summe aus sonstigem Material-, Personal- und dem sonstigen betrieblichem Aufwand entsprechen, sowie die Umlagen/interne Leistungsverrechnungen enthalten (D1.5.2., D1.6.,D1.8., D1.9.)</t>
  </si>
  <si>
    <t>G.7.</t>
  </si>
  <si>
    <t>Erbrachte und verrechnete Dienstleistungen an andere Unternehmen.</t>
  </si>
  <si>
    <t>G.7.1.</t>
  </si>
  <si>
    <t>Kundenverrechnung für andere Geschäftsbereiche</t>
  </si>
  <si>
    <t>G.7.2.</t>
  </si>
  <si>
    <t>Stundenverrechnungen für technische Dienstleistungen</t>
  </si>
  <si>
    <t>G.7.3.</t>
  </si>
  <si>
    <t>Sonstige Verrechnungen</t>
  </si>
  <si>
    <t>Summe erbr. und verr. Dienstleistungen an andere Unternehmen</t>
  </si>
  <si>
    <t>Summe muss der Zelle D.1.4.2 entsprechen</t>
  </si>
  <si>
    <t>TEIL BETRIEBSWIRTSCHAFT</t>
  </si>
  <si>
    <t>V 5.03BW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</si>
</sst>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öS&quot;\ * #,##0_-;\-&quot;öS&quot;\ * #,##0_-;_-&quot;öS&quot;\ * &quot;-&quot;_-;_-@_-"/>
    <numFmt numFmtId="179" formatCode="_-&quot;öS&quot;\ * #,##0.00_-;\-&quot;öS&quot;\ * #,##0.00_-;_-&quot;öS&quot;\ * &quot;-&quot;??_-;_-@_-"/>
    <numFmt numFmtId="180" formatCode="#,##0.0"/>
    <numFmt numFmtId="181" formatCode="0.0%"/>
    <numFmt numFmtId="182" formatCode="d/\ mmmm\ yyyy"/>
    <numFmt numFmtId="183" formatCode="&quot;H.2.&quot;"/>
  </numFmts>
  <fonts count="3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8" borderId="0" xfId="0" applyFont="1" applyFill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1" fillId="8" borderId="11" xfId="0" applyFont="1" applyFill="1" applyBorder="1" applyAlignment="1" applyProtection="1">
      <alignment/>
      <protection hidden="1"/>
    </xf>
    <xf numFmtId="3" fontId="0" fillId="8" borderId="10" xfId="0" applyNumberFormat="1" applyFont="1" applyFill="1" applyBorder="1" applyAlignment="1" applyProtection="1">
      <alignment horizontal="center"/>
      <protection hidden="1"/>
    </xf>
    <xf numFmtId="0" fontId="1" fillId="8" borderId="12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1" fillId="8" borderId="13" xfId="0" applyFon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1" fillId="8" borderId="14" xfId="0" applyFont="1" applyFill="1" applyBorder="1" applyAlignment="1" applyProtection="1">
      <alignment/>
      <protection hidden="1"/>
    </xf>
    <xf numFmtId="3" fontId="1" fillId="8" borderId="10" xfId="0" applyNumberFormat="1" applyFont="1" applyFill="1" applyBorder="1" applyAlignment="1" applyProtection="1">
      <alignment/>
      <protection hidden="1"/>
    </xf>
    <xf numFmtId="3" fontId="1" fillId="8" borderId="12" xfId="0" applyNumberFormat="1" applyFont="1" applyFill="1" applyBorder="1" applyAlignment="1" applyProtection="1">
      <alignment/>
      <protection hidden="1"/>
    </xf>
    <xf numFmtId="3" fontId="0" fillId="8" borderId="12" xfId="0" applyNumberFormat="1" applyFill="1" applyBorder="1" applyAlignment="1" applyProtection="1">
      <alignment/>
      <protection hidden="1"/>
    </xf>
    <xf numFmtId="3" fontId="0" fillId="8" borderId="15" xfId="0" applyNumberFormat="1" applyFont="1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20" xfId="0" applyFill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 vertical="top" wrapText="1" shrinkToFit="1"/>
      <protection hidden="1"/>
    </xf>
    <xf numFmtId="0" fontId="1" fillId="8" borderId="0" xfId="0" applyFont="1" applyFill="1" applyBorder="1" applyAlignment="1" applyProtection="1">
      <alignment vertical="top"/>
      <protection hidden="1"/>
    </xf>
    <xf numFmtId="0" fontId="1" fillId="8" borderId="10" xfId="0" applyFont="1" applyFill="1" applyBorder="1" applyAlignment="1" applyProtection="1">
      <alignment vertical="top"/>
      <protection hidden="1"/>
    </xf>
    <xf numFmtId="0" fontId="0" fillId="8" borderId="0" xfId="0" applyFill="1" applyBorder="1" applyAlignment="1" applyProtection="1">
      <alignment vertical="top"/>
      <protection hidden="1"/>
    </xf>
    <xf numFmtId="0" fontId="1" fillId="8" borderId="10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right" vertical="top" wrapText="1"/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0" fontId="0" fillId="8" borderId="0" xfId="0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/>
      <protection hidden="1"/>
    </xf>
    <xf numFmtId="3" fontId="1" fillId="8" borderId="11" xfId="0" applyNumberFormat="1" applyFont="1" applyFill="1" applyBorder="1" applyAlignment="1" applyProtection="1">
      <alignment/>
      <protection hidden="1"/>
    </xf>
    <xf numFmtId="14" fontId="0" fillId="0" borderId="10" xfId="0" applyNumberFormat="1" applyFont="1" applyFill="1" applyBorder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0" fillId="8" borderId="20" xfId="0" applyNumberFormat="1" applyFont="1" applyFill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Fill="1" applyBorder="1" applyAlignment="1" applyProtection="1">
      <alignment horizontal="left" wrapText="1" shrinkToFit="1"/>
      <protection locked="0"/>
    </xf>
    <xf numFmtId="49" fontId="4" fillId="0" borderId="10" xfId="48" applyNumberFormat="1" applyFill="1" applyBorder="1" applyAlignment="1" applyProtection="1">
      <alignment horizontal="left" vertical="top" wrapText="1"/>
      <protection locked="0"/>
    </xf>
    <xf numFmtId="49" fontId="0" fillId="0" borderId="19" xfId="0" applyNumberFormat="1" applyFont="1" applyFill="1" applyBorder="1" applyAlignment="1" applyProtection="1">
      <alignment horizontal="left" wrapText="1" shrinkToFit="1"/>
      <protection locked="0"/>
    </xf>
    <xf numFmtId="3" fontId="1" fillId="8" borderId="22" xfId="0" applyNumberFormat="1" applyFont="1" applyFill="1" applyBorder="1" applyAlignment="1" applyProtection="1">
      <alignment/>
      <protection hidden="1"/>
    </xf>
    <xf numFmtId="3" fontId="1" fillId="8" borderId="23" xfId="0" applyNumberFormat="1" applyFont="1" applyFill="1" applyBorder="1" applyAlignment="1" applyProtection="1">
      <alignment/>
      <protection hidden="1"/>
    </xf>
    <xf numFmtId="0" fontId="1" fillId="8" borderId="22" xfId="0" applyFont="1" applyFill="1" applyBorder="1" applyAlignment="1" applyProtection="1">
      <alignment/>
      <protection hidden="1"/>
    </xf>
    <xf numFmtId="0" fontId="1" fillId="8" borderId="23" xfId="0" applyFont="1" applyFill="1" applyBorder="1" applyAlignment="1" applyProtection="1">
      <alignment/>
      <protection hidden="1"/>
    </xf>
    <xf numFmtId="49" fontId="0" fillId="8" borderId="17" xfId="0" applyNumberForma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8" borderId="24" xfId="0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/>
      <protection locked="0"/>
    </xf>
    <xf numFmtId="3" fontId="0" fillId="8" borderId="11" xfId="0" applyNumberFormat="1" applyFont="1" applyFill="1" applyBorder="1" applyAlignment="1" applyProtection="1">
      <alignment horizontal="center"/>
      <protection hidden="1"/>
    </xf>
    <xf numFmtId="3" fontId="0" fillId="8" borderId="19" xfId="0" applyNumberFormat="1" applyFont="1" applyFill="1" applyBorder="1" applyAlignment="1" applyProtection="1">
      <alignment/>
      <protection hidden="1"/>
    </xf>
    <xf numFmtId="180" fontId="0" fillId="0" borderId="12" xfId="0" applyNumberFormat="1" applyFill="1" applyBorder="1" applyAlignment="1" applyProtection="1">
      <alignment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0" fontId="0" fillId="8" borderId="19" xfId="0" applyFont="1" applyFill="1" applyBorder="1" applyAlignment="1" applyProtection="1">
      <alignment/>
      <protection/>
    </xf>
    <xf numFmtId="180" fontId="1" fillId="21" borderId="13" xfId="0" applyNumberFormat="1" applyFont="1" applyFill="1" applyBorder="1" applyAlignment="1" applyProtection="1">
      <alignment/>
      <protection/>
    </xf>
    <xf numFmtId="0" fontId="6" fillId="8" borderId="10" xfId="0" applyFont="1" applyFill="1" applyBorder="1" applyAlignment="1" applyProtection="1">
      <alignment horizontal="center" textRotation="90"/>
      <protection hidden="1"/>
    </xf>
    <xf numFmtId="3" fontId="6" fillId="8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15" xfId="0" applyFont="1" applyFill="1" applyBorder="1" applyAlignment="1" applyProtection="1">
      <alignment horizontal="center"/>
      <protection hidden="1"/>
    </xf>
    <xf numFmtId="0" fontId="1" fillId="8" borderId="12" xfId="0" applyFont="1" applyFill="1" applyBorder="1" applyAlignment="1" applyProtection="1">
      <alignment/>
      <protection hidden="1"/>
    </xf>
    <xf numFmtId="0" fontId="6" fillId="8" borderId="0" xfId="0" applyFont="1" applyFill="1" applyBorder="1" applyAlignment="1" applyProtection="1">
      <alignment horizontal="left" vertical="center"/>
      <protection hidden="1"/>
    </xf>
    <xf numFmtId="49" fontId="1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8" borderId="12" xfId="0" applyFont="1" applyFill="1" applyBorder="1" applyAlignment="1" applyProtection="1">
      <alignment/>
      <protection hidden="1"/>
    </xf>
    <xf numFmtId="0" fontId="30" fillId="8" borderId="0" xfId="0" applyFont="1" applyFill="1" applyBorder="1" applyAlignment="1" applyProtection="1">
      <alignment horizontal="left"/>
      <protection hidden="1"/>
    </xf>
    <xf numFmtId="0" fontId="31" fillId="8" borderId="25" xfId="0" applyFont="1" applyFill="1" applyBorder="1" applyAlignment="1" applyProtection="1">
      <alignment horizontal="center"/>
      <protection hidden="1"/>
    </xf>
    <xf numFmtId="180" fontId="0" fillId="8" borderId="10" xfId="0" applyNumberFormat="1" applyFont="1" applyFill="1" applyBorder="1" applyAlignment="1" applyProtection="1">
      <alignment/>
      <protection hidden="1"/>
    </xf>
    <xf numFmtId="180" fontId="1" fillId="0" borderId="12" xfId="0" applyNumberFormat="1" applyFont="1" applyFill="1" applyBorder="1" applyAlignment="1" applyProtection="1">
      <alignment/>
      <protection locked="0"/>
    </xf>
    <xf numFmtId="180" fontId="1" fillId="21" borderId="12" xfId="0" applyNumberFormat="1" applyFont="1" applyFill="1" applyBorder="1" applyAlignment="1" applyProtection="1">
      <alignment/>
      <protection hidden="1"/>
    </xf>
    <xf numFmtId="180" fontId="0" fillId="0" borderId="12" xfId="0" applyNumberFormat="1" applyFont="1" applyFill="1" applyBorder="1" applyAlignment="1" applyProtection="1">
      <alignment/>
      <protection locked="0"/>
    </xf>
    <xf numFmtId="180" fontId="0" fillId="21" borderId="12" xfId="0" applyNumberFormat="1" applyFont="1" applyFill="1" applyBorder="1" applyAlignment="1" applyProtection="1">
      <alignment/>
      <protection hidden="1"/>
    </xf>
    <xf numFmtId="180" fontId="1" fillId="21" borderId="13" xfId="0" applyNumberFormat="1" applyFont="1" applyFill="1" applyBorder="1" applyAlignment="1" applyProtection="1">
      <alignment/>
      <protection hidden="1"/>
    </xf>
    <xf numFmtId="3" fontId="0" fillId="8" borderId="0" xfId="0" applyNumberFormat="1" applyFont="1" applyFill="1" applyBorder="1" applyAlignment="1" applyProtection="1">
      <alignment/>
      <protection hidden="1"/>
    </xf>
    <xf numFmtId="3" fontId="0" fillId="8" borderId="26" xfId="0" applyNumberFormat="1" applyFont="1" applyFill="1" applyBorder="1" applyAlignment="1" applyProtection="1">
      <alignment/>
      <protection hidden="1"/>
    </xf>
    <xf numFmtId="3" fontId="0" fillId="8" borderId="10" xfId="0" applyNumberFormat="1" applyFont="1" applyFill="1" applyBorder="1" applyAlignment="1" applyProtection="1">
      <alignment/>
      <protection hidden="1"/>
    </xf>
    <xf numFmtId="180" fontId="0" fillId="0" borderId="10" xfId="0" applyNumberFormat="1" applyFont="1" applyFill="1" applyBorder="1" applyAlignment="1" applyProtection="1">
      <alignment/>
      <protection locked="0"/>
    </xf>
    <xf numFmtId="180" fontId="0" fillId="21" borderId="1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3" fontId="8" fillId="8" borderId="11" xfId="0" applyNumberFormat="1" applyFont="1" applyFill="1" applyBorder="1" applyAlignment="1" applyProtection="1">
      <alignment/>
      <protection hidden="1"/>
    </xf>
    <xf numFmtId="3" fontId="8" fillId="8" borderId="15" xfId="0" applyNumberFormat="1" applyFont="1" applyFill="1" applyBorder="1" applyAlignment="1" applyProtection="1">
      <alignment/>
      <protection hidden="1"/>
    </xf>
    <xf numFmtId="3" fontId="8" fillId="8" borderId="12" xfId="0" applyNumberFormat="1" applyFont="1" applyFill="1" applyBorder="1" applyAlignment="1" applyProtection="1">
      <alignment/>
      <protection hidden="1"/>
    </xf>
    <xf numFmtId="49" fontId="6" fillId="8" borderId="0" xfId="0" applyNumberFormat="1" applyFont="1" applyFill="1" applyBorder="1" applyAlignment="1" applyProtection="1">
      <alignment horizontal="left"/>
      <protection hidden="1"/>
    </xf>
    <xf numFmtId="3" fontId="1" fillId="8" borderId="10" xfId="0" applyNumberFormat="1" applyFont="1" applyFill="1" applyBorder="1" applyAlignment="1" applyProtection="1">
      <alignment horizontal="center" wrapText="1" shrinkToFit="1"/>
      <protection hidden="1"/>
    </xf>
    <xf numFmtId="3" fontId="1" fillId="8" borderId="10" xfId="0" applyNumberFormat="1" applyFont="1" applyFill="1" applyBorder="1" applyAlignment="1" applyProtection="1">
      <alignment horizontal="center" wrapText="1"/>
      <protection hidden="1"/>
    </xf>
    <xf numFmtId="3" fontId="1" fillId="8" borderId="10" xfId="0" applyNumberFormat="1" applyFont="1" applyFill="1" applyBorder="1" applyAlignment="1" applyProtection="1">
      <alignment horizontal="center"/>
      <protection hidden="1"/>
    </xf>
    <xf numFmtId="3" fontId="0" fillId="8" borderId="0" xfId="0" applyNumberFormat="1" applyFill="1" applyBorder="1" applyAlignment="1" applyProtection="1">
      <alignment/>
      <protection hidden="1"/>
    </xf>
    <xf numFmtId="3" fontId="0" fillId="8" borderId="12" xfId="0" applyNumberFormat="1" applyFont="1" applyFill="1" applyBorder="1" applyAlignment="1" applyProtection="1">
      <alignment/>
      <protection hidden="1"/>
    </xf>
    <xf numFmtId="180" fontId="0" fillId="24" borderId="12" xfId="0" applyNumberFormat="1" applyFont="1" applyFill="1" applyBorder="1" applyAlignment="1" applyProtection="1">
      <alignment/>
      <protection locked="0"/>
    </xf>
    <xf numFmtId="49" fontId="0" fillId="24" borderId="12" xfId="0" applyNumberFormat="1" applyFont="1" applyFill="1" applyBorder="1" applyAlignment="1" applyProtection="1">
      <alignment horizontal="left" wrapText="1" shrinkToFit="1"/>
      <protection locked="0"/>
    </xf>
    <xf numFmtId="180" fontId="0" fillId="8" borderId="12" xfId="0" applyNumberFormat="1" applyFont="1" applyFill="1" applyBorder="1" applyAlignment="1" applyProtection="1">
      <alignment/>
      <protection hidden="1"/>
    </xf>
    <xf numFmtId="49" fontId="0" fillId="24" borderId="12" xfId="0" applyNumberFormat="1" applyFill="1" applyBorder="1" applyAlignment="1" applyProtection="1">
      <alignment horizontal="left" wrapText="1" shrinkToFit="1"/>
      <protection locked="0"/>
    </xf>
    <xf numFmtId="180" fontId="0" fillId="21" borderId="12" xfId="0" applyNumberFormat="1" applyFill="1" applyBorder="1" applyAlignment="1" applyProtection="1">
      <alignment/>
      <protection hidden="1"/>
    </xf>
    <xf numFmtId="180" fontId="0" fillId="8" borderId="12" xfId="0" applyNumberFormat="1" applyFill="1" applyBorder="1" applyAlignment="1" applyProtection="1">
      <alignment/>
      <protection hidden="1"/>
    </xf>
    <xf numFmtId="180" fontId="0" fillId="21" borderId="12" xfId="0" applyNumberFormat="1" applyFill="1" applyBorder="1" applyAlignment="1" applyProtection="1">
      <alignment horizontal="left"/>
      <protection hidden="1"/>
    </xf>
    <xf numFmtId="3" fontId="1" fillId="8" borderId="0" xfId="0" applyNumberFormat="1" applyFont="1" applyFill="1" applyBorder="1" applyAlignment="1" applyProtection="1">
      <alignment/>
      <protection hidden="1"/>
    </xf>
    <xf numFmtId="180" fontId="1" fillId="21" borderId="10" xfId="0" applyNumberFormat="1" applyFont="1" applyFill="1" applyBorder="1" applyAlignment="1" applyProtection="1">
      <alignment/>
      <protection hidden="1"/>
    </xf>
    <xf numFmtId="49" fontId="0" fillId="24" borderId="10" xfId="0" applyNumberFormat="1" applyFont="1" applyFill="1" applyBorder="1" applyAlignment="1" applyProtection="1">
      <alignment horizontal="left" wrapText="1" shrinkToFit="1"/>
      <protection locked="0"/>
    </xf>
    <xf numFmtId="49" fontId="0" fillId="24" borderId="13" xfId="0" applyNumberFormat="1" applyFont="1" applyFill="1" applyBorder="1" applyAlignment="1" applyProtection="1">
      <alignment horizontal="left" wrapText="1" shrinkToFit="1"/>
      <protection locked="0"/>
    </xf>
    <xf numFmtId="180" fontId="0" fillId="8" borderId="0" xfId="0" applyNumberFormat="1" applyFill="1" applyBorder="1" applyAlignment="1" applyProtection="1">
      <alignment/>
      <protection hidden="1"/>
    </xf>
    <xf numFmtId="180" fontId="0" fillId="8" borderId="0" xfId="0" applyNumberFormat="1" applyFont="1" applyFill="1" applyBorder="1" applyAlignment="1" applyProtection="1">
      <alignment/>
      <protection hidden="1"/>
    </xf>
    <xf numFmtId="180" fontId="0" fillId="8" borderId="20" xfId="0" applyNumberFormat="1" applyFill="1" applyBorder="1" applyAlignment="1" applyProtection="1">
      <alignment/>
      <protection hidden="1"/>
    </xf>
    <xf numFmtId="3" fontId="1" fillId="8" borderId="18" xfId="0" applyNumberFormat="1" applyFont="1" applyFill="1" applyBorder="1" applyAlignment="1" applyProtection="1">
      <alignment horizontal="center" wrapText="1"/>
      <protection hidden="1"/>
    </xf>
    <xf numFmtId="3" fontId="0" fillId="8" borderId="26" xfId="0" applyNumberFormat="1" applyFont="1" applyFill="1" applyBorder="1" applyAlignment="1" applyProtection="1">
      <alignment horizontal="center"/>
      <protection hidden="1"/>
    </xf>
    <xf numFmtId="3" fontId="0" fillId="8" borderId="20" xfId="0" applyNumberFormat="1" applyFill="1" applyBorder="1" applyAlignment="1" applyProtection="1">
      <alignment/>
      <protection hidden="1"/>
    </xf>
    <xf numFmtId="3" fontId="0" fillId="8" borderId="19" xfId="0" applyNumberFormat="1" applyFill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49" fontId="0" fillId="0" borderId="20" xfId="0" applyNumberFormat="1" applyBorder="1" applyAlignment="1" applyProtection="1">
      <alignment horizontal="left" wrapText="1" shrinkToFit="1"/>
      <protection locked="0"/>
    </xf>
    <xf numFmtId="3" fontId="0" fillId="8" borderId="0" xfId="0" applyNumberFormat="1" applyFill="1" applyBorder="1" applyAlignment="1" applyProtection="1">
      <alignment/>
      <protection locked="0"/>
    </xf>
    <xf numFmtId="181" fontId="0" fillId="24" borderId="12" xfId="51" applyNumberFormat="1" applyFill="1" applyBorder="1" applyAlignment="1" applyProtection="1">
      <alignment/>
      <protection locked="0"/>
    </xf>
    <xf numFmtId="181" fontId="0" fillId="24" borderId="13" xfId="51" applyNumberFormat="1" applyFill="1" applyBorder="1" applyAlignment="1" applyProtection="1">
      <alignment/>
      <protection locked="0"/>
    </xf>
    <xf numFmtId="180" fontId="0" fillId="8" borderId="10" xfId="0" applyNumberFormat="1" applyFont="1" applyFill="1" applyBorder="1" applyAlignment="1" applyProtection="1">
      <alignment horizontal="center"/>
      <protection hidden="1"/>
    </xf>
    <xf numFmtId="180" fontId="1" fillId="24" borderId="12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 wrapText="1" shrinkToFit="1"/>
      <protection locked="0"/>
    </xf>
    <xf numFmtId="180" fontId="0" fillId="8" borderId="20" xfId="0" applyNumberFormat="1" applyFill="1" applyBorder="1" applyAlignment="1" applyProtection="1">
      <alignment horizontal="left" wrapText="1" shrinkToFit="1"/>
      <protection hidden="1"/>
    </xf>
    <xf numFmtId="180" fontId="1" fillId="0" borderId="25" xfId="0" applyNumberFormat="1" applyFont="1" applyFill="1" applyBorder="1" applyAlignment="1" applyProtection="1">
      <alignment/>
      <protection locked="0"/>
    </xf>
    <xf numFmtId="180" fontId="1" fillId="21" borderId="25" xfId="0" applyNumberFormat="1" applyFon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 horizontal="left" wrapText="1" shrinkToFit="1"/>
      <protection locked="0"/>
    </xf>
    <xf numFmtId="49" fontId="0" fillId="0" borderId="12" xfId="0" applyNumberFormat="1" applyFill="1" applyBorder="1" applyAlignment="1" applyProtection="1">
      <alignment horizontal="left" wrapText="1" shrinkToFit="1"/>
      <protection locked="0"/>
    </xf>
    <xf numFmtId="49" fontId="0" fillId="0" borderId="10" xfId="0" applyNumberFormat="1" applyFill="1" applyBorder="1" applyAlignment="1" applyProtection="1">
      <alignment horizontal="left" wrapText="1" shrinkToFit="1"/>
      <protection locked="0"/>
    </xf>
    <xf numFmtId="3" fontId="0" fillId="8" borderId="13" xfId="0" applyNumberFormat="1" applyFill="1" applyBorder="1" applyAlignment="1" applyProtection="1">
      <alignment/>
      <protection hidden="1"/>
    </xf>
    <xf numFmtId="3" fontId="0" fillId="8" borderId="14" xfId="0" applyNumberFormat="1" applyFill="1" applyBorder="1" applyAlignment="1" applyProtection="1">
      <alignment/>
      <protection hidden="1"/>
    </xf>
    <xf numFmtId="3" fontId="0" fillId="8" borderId="24" xfId="0" applyNumberFormat="1" applyFill="1" applyBorder="1" applyAlignment="1" applyProtection="1">
      <alignment/>
      <protection hidden="1"/>
    </xf>
    <xf numFmtId="3" fontId="8" fillId="8" borderId="26" xfId="0" applyNumberFormat="1" applyFont="1" applyFill="1" applyBorder="1" applyAlignment="1" applyProtection="1">
      <alignment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left"/>
      <protection hidden="1"/>
    </xf>
    <xf numFmtId="3" fontId="0" fillId="8" borderId="16" xfId="0" applyNumberFormat="1" applyFont="1" applyFill="1" applyBorder="1" applyAlignment="1" applyProtection="1">
      <alignment/>
      <protection locked="0"/>
    </xf>
    <xf numFmtId="3" fontId="0" fillId="8" borderId="0" xfId="0" applyNumberFormat="1" applyFont="1" applyFill="1" applyBorder="1" applyAlignment="1" applyProtection="1">
      <alignment/>
      <protection locked="0"/>
    </xf>
    <xf numFmtId="3" fontId="0" fillId="24" borderId="19" xfId="0" applyNumberFormat="1" applyFont="1" applyFill="1" applyBorder="1" applyAlignment="1" applyProtection="1">
      <alignment/>
      <protection locked="0"/>
    </xf>
    <xf numFmtId="3" fontId="0" fillId="8" borderId="19" xfId="0" applyNumberFormat="1" applyFont="1" applyFill="1" applyBorder="1" applyAlignment="1" applyProtection="1">
      <alignment/>
      <protection locked="0"/>
    </xf>
    <xf numFmtId="0" fontId="0" fillId="8" borderId="25" xfId="0" applyFon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 horizontal="left"/>
      <protection hidden="1"/>
    </xf>
    <xf numFmtId="3" fontId="0" fillId="8" borderId="21" xfId="0" applyNumberFormat="1" applyFont="1" applyFill="1" applyBorder="1" applyAlignment="1" applyProtection="1">
      <alignment/>
      <protection locked="0"/>
    </xf>
    <xf numFmtId="3" fontId="1" fillId="8" borderId="11" xfId="0" applyNumberFormat="1" applyFont="1" applyFill="1" applyBorder="1" applyAlignment="1" applyProtection="1">
      <alignment/>
      <protection/>
    </xf>
    <xf numFmtId="3" fontId="1" fillId="8" borderId="10" xfId="0" applyNumberFormat="1" applyFont="1" applyFill="1" applyBorder="1" applyAlignment="1" applyProtection="1">
      <alignment/>
      <protection/>
    </xf>
    <xf numFmtId="180" fontId="1" fillId="21" borderId="10" xfId="0" applyNumberFormat="1" applyFont="1" applyFill="1" applyBorder="1" applyAlignment="1" applyProtection="1">
      <alignment/>
      <protection/>
    </xf>
    <xf numFmtId="180" fontId="1" fillId="21" borderId="26" xfId="0" applyNumberFormat="1" applyFont="1" applyFill="1" applyBorder="1" applyAlignment="1" applyProtection="1">
      <alignment/>
      <protection/>
    </xf>
    <xf numFmtId="3" fontId="1" fillId="24" borderId="26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8" fillId="8" borderId="27" xfId="0" applyNumberFormat="1" applyFont="1" applyFill="1" applyBorder="1" applyAlignment="1" applyProtection="1">
      <alignment/>
      <protection hidden="1"/>
    </xf>
    <xf numFmtId="3" fontId="8" fillId="8" borderId="23" xfId="0" applyNumberFormat="1" applyFont="1" applyFill="1" applyBorder="1" applyAlignment="1" applyProtection="1">
      <alignment/>
      <protection hidden="1"/>
    </xf>
    <xf numFmtId="3" fontId="1" fillId="8" borderId="28" xfId="0" applyNumberFormat="1" applyFont="1" applyFill="1" applyBorder="1" applyAlignment="1" applyProtection="1">
      <alignment horizontal="center"/>
      <protection hidden="1"/>
    </xf>
    <xf numFmtId="3" fontId="0" fillId="8" borderId="28" xfId="0" applyNumberFormat="1" applyFont="1" applyFill="1" applyBorder="1" applyAlignment="1" applyProtection="1">
      <alignment horizontal="center"/>
      <protection hidden="1"/>
    </xf>
    <xf numFmtId="3" fontId="0" fillId="8" borderId="23" xfId="0" applyNumberFormat="1" applyFill="1" applyBorder="1" applyAlignment="1" applyProtection="1">
      <alignment/>
      <protection hidden="1"/>
    </xf>
    <xf numFmtId="3" fontId="0" fillId="8" borderId="29" xfId="0" applyNumberFormat="1" applyFill="1" applyBorder="1" applyAlignment="1" applyProtection="1">
      <alignment/>
      <protection hidden="1"/>
    </xf>
    <xf numFmtId="3" fontId="0" fillId="8" borderId="23" xfId="0" applyNumberFormat="1" applyFont="1" applyFill="1" applyBorder="1" applyAlignment="1" applyProtection="1">
      <alignment/>
      <protection hidden="1"/>
    </xf>
    <xf numFmtId="49" fontId="0" fillId="24" borderId="29" xfId="0" applyNumberFormat="1" applyFont="1" applyFill="1" applyBorder="1" applyAlignment="1" applyProtection="1">
      <alignment horizontal="left" wrapText="1" shrinkToFit="1"/>
      <protection locked="0"/>
    </xf>
    <xf numFmtId="49" fontId="0" fillId="0" borderId="29" xfId="0" applyNumberFormat="1" applyFont="1" applyFill="1" applyBorder="1" applyAlignment="1" applyProtection="1">
      <alignment horizontal="left" wrapText="1" shrinkToFit="1"/>
      <protection locked="0"/>
    </xf>
    <xf numFmtId="49" fontId="0" fillId="24" borderId="29" xfId="0" applyNumberFormat="1" applyFill="1" applyBorder="1" applyAlignment="1" applyProtection="1">
      <alignment horizontal="left" wrapText="1" shrinkToFit="1"/>
      <protection locked="0"/>
    </xf>
    <xf numFmtId="49" fontId="10" fillId="24" borderId="29" xfId="0" applyNumberFormat="1" applyFont="1" applyFill="1" applyBorder="1" applyAlignment="1" applyProtection="1">
      <alignment horizontal="left" wrapText="1" shrinkToFit="1"/>
      <protection locked="0"/>
    </xf>
    <xf numFmtId="180" fontId="0" fillId="0" borderId="29" xfId="0" applyNumberFormat="1" applyFill="1" applyBorder="1" applyAlignment="1" applyProtection="1">
      <alignment horizontal="left"/>
      <protection hidden="1"/>
    </xf>
    <xf numFmtId="49" fontId="0" fillId="24" borderId="28" xfId="0" applyNumberFormat="1" applyFont="1" applyFill="1" applyBorder="1" applyAlignment="1" applyProtection="1">
      <alignment horizontal="left" wrapText="1" shrinkToFit="1"/>
      <protection locked="0"/>
    </xf>
    <xf numFmtId="3" fontId="0" fillId="8" borderId="30" xfId="0" applyNumberFormat="1" applyFont="1" applyFill="1" applyBorder="1" applyAlignment="1" applyProtection="1">
      <alignment/>
      <protection hidden="1"/>
    </xf>
    <xf numFmtId="3" fontId="1" fillId="8" borderId="31" xfId="0" applyNumberFormat="1" applyFont="1" applyFill="1" applyBorder="1" applyAlignment="1" applyProtection="1">
      <alignment/>
      <protection hidden="1"/>
    </xf>
    <xf numFmtId="180" fontId="1" fillId="21" borderId="32" xfId="0" applyNumberFormat="1" applyFont="1" applyFill="1" applyBorder="1" applyAlignment="1" applyProtection="1">
      <alignment/>
      <protection hidden="1"/>
    </xf>
    <xf numFmtId="49" fontId="0" fillId="24" borderId="33" xfId="0" applyNumberFormat="1" applyFont="1" applyFill="1" applyBorder="1" applyAlignment="1" applyProtection="1">
      <alignment horizontal="left" wrapText="1" shrinkToFit="1"/>
      <protection locked="0"/>
    </xf>
    <xf numFmtId="0" fontId="5" fillId="8" borderId="34" xfId="0" applyFont="1" applyFill="1" applyBorder="1" applyAlignment="1" applyProtection="1">
      <alignment horizontal="left" vertical="center"/>
      <protection hidden="1"/>
    </xf>
    <xf numFmtId="0" fontId="5" fillId="8" borderId="35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left" vertical="top"/>
      <protection hidden="1"/>
    </xf>
    <xf numFmtId="0" fontId="1" fillId="8" borderId="10" xfId="0" applyFont="1" applyFill="1" applyBorder="1" applyAlignment="1" applyProtection="1">
      <alignment horizontal="center" wrapText="1"/>
      <protection hidden="1"/>
    </xf>
    <xf numFmtId="0" fontId="1" fillId="8" borderId="15" xfId="0" applyFont="1" applyFill="1" applyBorder="1" applyAlignment="1" applyProtection="1">
      <alignment horizontal="center" wrapText="1"/>
      <protection hidden="1"/>
    </xf>
    <xf numFmtId="3" fontId="1" fillId="8" borderId="27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/>
      <protection locked="0"/>
    </xf>
    <xf numFmtId="0" fontId="30" fillId="8" borderId="22" xfId="0" applyFont="1" applyFill="1" applyBorder="1" applyAlignment="1" applyProtection="1">
      <alignment/>
      <protection hidden="1"/>
    </xf>
    <xf numFmtId="0" fontId="30" fillId="8" borderId="11" xfId="0" applyFont="1" applyFill="1" applyBorder="1" applyAlignment="1" applyProtection="1">
      <alignment horizontal="right"/>
      <protection hidden="1"/>
    </xf>
    <xf numFmtId="0" fontId="31" fillId="8" borderId="10" xfId="0" applyFont="1" applyFill="1" applyBorder="1" applyAlignment="1" applyProtection="1">
      <alignment horizontal="center"/>
      <protection hidden="1"/>
    </xf>
    <xf numFmtId="0" fontId="31" fillId="8" borderId="15" xfId="0" applyFont="1" applyFill="1" applyBorder="1" applyAlignment="1" applyProtection="1">
      <alignment horizontal="center"/>
      <protection hidden="1"/>
    </xf>
    <xf numFmtId="0" fontId="1" fillId="8" borderId="27" xfId="0" applyFont="1" applyFill="1" applyBorder="1" applyAlignment="1" applyProtection="1">
      <alignment/>
      <protection hidden="1"/>
    </xf>
    <xf numFmtId="0" fontId="6" fillId="8" borderId="22" xfId="0" applyFont="1" applyFill="1" applyBorder="1" applyAlignment="1" applyProtection="1">
      <alignment/>
      <protection hidden="1"/>
    </xf>
    <xf numFmtId="49" fontId="6" fillId="8" borderId="11" xfId="0" applyNumberFormat="1" applyFont="1" applyFill="1" applyBorder="1" applyAlignment="1" applyProtection="1">
      <alignment/>
      <protection hidden="1"/>
    </xf>
    <xf numFmtId="180" fontId="0" fillId="8" borderId="15" xfId="0" applyNumberFormat="1" applyFont="1" applyFill="1" applyBorder="1" applyAlignment="1" applyProtection="1">
      <alignment horizontal="center"/>
      <protection hidden="1"/>
    </xf>
    <xf numFmtId="180" fontId="0" fillId="8" borderId="27" xfId="0" applyNumberFormat="1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/>
      <protection hidden="1"/>
    </xf>
    <xf numFmtId="0" fontId="7" fillId="8" borderId="0" xfId="0" applyFont="1" applyFill="1" applyBorder="1" applyAlignment="1" applyProtection="1">
      <alignment horizontal="right"/>
      <protection hidden="1"/>
    </xf>
    <xf numFmtId="0" fontId="0" fillId="8" borderId="12" xfId="0" applyFont="1" applyFill="1" applyBorder="1" applyAlignment="1" applyProtection="1">
      <alignment horizontal="center"/>
      <protection hidden="1"/>
    </xf>
    <xf numFmtId="0" fontId="0" fillId="8" borderId="20" xfId="0" applyFont="1" applyFill="1" applyBorder="1" applyAlignment="1" applyProtection="1">
      <alignment horizontal="center"/>
      <protection hidden="1"/>
    </xf>
    <xf numFmtId="0" fontId="1" fillId="8" borderId="36" xfId="0" applyFont="1" applyFill="1" applyBorder="1" applyAlignment="1" applyProtection="1">
      <alignment/>
      <protection hidden="1"/>
    </xf>
    <xf numFmtId="180" fontId="1" fillId="21" borderId="20" xfId="0" applyNumberFormat="1" applyFont="1" applyFill="1" applyBorder="1" applyAlignment="1" applyProtection="1">
      <alignment/>
      <protection hidden="1"/>
    </xf>
    <xf numFmtId="0" fontId="0" fillId="24" borderId="36" xfId="0" applyFill="1" applyBorder="1" applyAlignment="1" applyProtection="1">
      <alignment horizontal="left"/>
      <protection locked="0"/>
    </xf>
    <xf numFmtId="0" fontId="0" fillId="8" borderId="23" xfId="0" applyFont="1" applyFill="1" applyBorder="1" applyAlignment="1" applyProtection="1">
      <alignment/>
      <protection hidden="1"/>
    </xf>
    <xf numFmtId="180" fontId="0" fillId="24" borderId="20" xfId="0" applyNumberFormat="1" applyFont="1" applyFill="1" applyBorder="1" applyAlignment="1" applyProtection="1">
      <alignment/>
      <protection locked="0"/>
    </xf>
    <xf numFmtId="180" fontId="0" fillId="21" borderId="20" xfId="0" applyNumberFormat="1" applyFont="1" applyFill="1" applyBorder="1" applyAlignment="1" applyProtection="1">
      <alignment/>
      <protection hidden="1"/>
    </xf>
    <xf numFmtId="9" fontId="0" fillId="24" borderId="12" xfId="51" applyFont="1" applyFill="1" applyBorder="1" applyAlignment="1" applyProtection="1">
      <alignment/>
      <protection locked="0"/>
    </xf>
    <xf numFmtId="180" fontId="0" fillId="8" borderId="27" xfId="0" applyNumberFormat="1" applyFont="1" applyFill="1" applyBorder="1" applyAlignment="1" applyProtection="1">
      <alignment horizontal="left"/>
      <protection hidden="1"/>
    </xf>
    <xf numFmtId="0" fontId="7" fillId="8" borderId="15" xfId="0" applyFont="1" applyFill="1" applyBorder="1" applyAlignment="1" applyProtection="1">
      <alignment horizontal="right"/>
      <protection hidden="1"/>
    </xf>
    <xf numFmtId="183" fontId="1" fillId="8" borderId="23" xfId="0" applyNumberFormat="1" applyFont="1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180" fontId="1" fillId="24" borderId="20" xfId="0" applyNumberFormat="1" applyFont="1" applyFill="1" applyBorder="1" applyAlignment="1" applyProtection="1">
      <alignment/>
      <protection locked="0"/>
    </xf>
    <xf numFmtId="0" fontId="0" fillId="24" borderId="36" xfId="0" applyFill="1" applyBorder="1" applyAlignment="1" applyProtection="1">
      <alignment horizontal="left" wrapText="1"/>
      <protection locked="0"/>
    </xf>
    <xf numFmtId="183" fontId="1" fillId="8" borderId="30" xfId="0" applyNumberFormat="1" applyFont="1" applyFill="1" applyBorder="1" applyAlignment="1" applyProtection="1">
      <alignment/>
      <protection hidden="1"/>
    </xf>
    <xf numFmtId="0" fontId="0" fillId="8" borderId="32" xfId="0" applyFill="1" applyBorder="1" applyAlignment="1" applyProtection="1">
      <alignment/>
      <protection hidden="1"/>
    </xf>
    <xf numFmtId="180" fontId="1" fillId="24" borderId="32" xfId="0" applyNumberFormat="1" applyFont="1" applyFill="1" applyBorder="1" applyAlignment="1" applyProtection="1">
      <alignment/>
      <protection locked="0"/>
    </xf>
    <xf numFmtId="180" fontId="1" fillId="24" borderId="37" xfId="0" applyNumberFormat="1" applyFont="1" applyFill="1" applyBorder="1" applyAlignment="1" applyProtection="1">
      <alignment/>
      <protection locked="0"/>
    </xf>
    <xf numFmtId="0" fontId="0" fillId="24" borderId="38" xfId="0" applyFill="1" applyBorder="1" applyAlignment="1" applyProtection="1">
      <alignment horizontal="left"/>
      <protection locked="0"/>
    </xf>
    <xf numFmtId="0" fontId="1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/>
      <protection locked="0"/>
    </xf>
    <xf numFmtId="3" fontId="5" fillId="8" borderId="17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/>
      <protection/>
    </xf>
    <xf numFmtId="0" fontId="32" fillId="8" borderId="14" xfId="0" applyFont="1" applyFill="1" applyBorder="1" applyAlignment="1" applyProtection="1">
      <alignment vertical="center" wrapText="1" shrinkToFit="1"/>
      <protection/>
    </xf>
    <xf numFmtId="0" fontId="6" fillId="8" borderId="26" xfId="0" applyFont="1" applyFill="1" applyBorder="1" applyAlignment="1" applyProtection="1">
      <alignment vertical="center" wrapText="1" shrinkToFit="1"/>
      <protection/>
    </xf>
    <xf numFmtId="0" fontId="6" fillId="8" borderId="21" xfId="0" applyFont="1" applyFill="1" applyBorder="1" applyAlignment="1" applyProtection="1">
      <alignment vertical="center" wrapText="1" shrinkToFit="1"/>
      <protection/>
    </xf>
    <xf numFmtId="4" fontId="6" fillId="8" borderId="0" xfId="0" applyNumberFormat="1" applyFont="1" applyFill="1" applyBorder="1" applyAlignment="1" applyProtection="1">
      <alignment/>
      <protection/>
    </xf>
    <xf numFmtId="4" fontId="1" fillId="8" borderId="20" xfId="0" applyNumberFormat="1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/>
      <protection/>
    </xf>
    <xf numFmtId="0" fontId="0" fillId="8" borderId="26" xfId="0" applyFill="1" applyBorder="1" applyAlignment="1" applyProtection="1">
      <alignment vertical="center"/>
      <protection/>
    </xf>
    <xf numFmtId="0" fontId="0" fillId="8" borderId="10" xfId="0" applyFill="1" applyBorder="1" applyAlignment="1" applyProtection="1">
      <alignment vertical="center"/>
      <protection/>
    </xf>
    <xf numFmtId="4" fontId="1" fillId="8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8" borderId="2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8" borderId="19" xfId="0" applyFont="1" applyFill="1" applyBorder="1" applyAlignment="1" applyProtection="1">
      <alignment vertical="top"/>
      <protection/>
    </xf>
    <xf numFmtId="0" fontId="1" fillId="8" borderId="19" xfId="0" applyFont="1" applyFill="1" applyBorder="1" applyAlignment="1" applyProtection="1">
      <alignment vertical="top" wrapText="1"/>
      <protection/>
    </xf>
    <xf numFmtId="180" fontId="0" fillId="8" borderId="10" xfId="0" applyNumberFormat="1" applyFill="1" applyBorder="1" applyAlignment="1" applyProtection="1">
      <alignment/>
      <protection/>
    </xf>
    <xf numFmtId="180" fontId="1" fillId="8" borderId="19" xfId="0" applyNumberFormat="1" applyFont="1" applyFill="1" applyBorder="1" applyAlignment="1" applyProtection="1">
      <alignment vertical="top" wrapText="1"/>
      <protection/>
    </xf>
    <xf numFmtId="180" fontId="1" fillId="8" borderId="12" xfId="0" applyNumberFormat="1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 vertical="top"/>
      <protection/>
    </xf>
    <xf numFmtId="0" fontId="0" fillId="8" borderId="19" xfId="0" applyFont="1" applyFill="1" applyBorder="1" applyAlignment="1" applyProtection="1">
      <alignment vertical="top" wrapText="1"/>
      <protection/>
    </xf>
    <xf numFmtId="180" fontId="0" fillId="0" borderId="25" xfId="0" applyNumberFormat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180" fontId="1" fillId="21" borderId="20" xfId="0" applyNumberFormat="1" applyFont="1" applyFill="1" applyBorder="1" applyAlignment="1" applyProtection="1">
      <alignment/>
      <protection/>
    </xf>
    <xf numFmtId="180" fontId="0" fillId="8" borderId="19" xfId="0" applyNumberFormat="1" applyFont="1" applyFill="1" applyBorder="1" applyAlignment="1" applyProtection="1">
      <alignment vertical="top" wrapText="1"/>
      <protection/>
    </xf>
    <xf numFmtId="180" fontId="0" fillId="0" borderId="12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/>
      <protection locked="0"/>
    </xf>
    <xf numFmtId="0" fontId="1" fillId="8" borderId="19" xfId="0" applyFont="1" applyFill="1" applyBorder="1" applyAlignment="1" applyProtection="1">
      <alignment/>
      <protection/>
    </xf>
    <xf numFmtId="180" fontId="1" fillId="21" borderId="12" xfId="0" applyNumberFormat="1" applyFont="1" applyFill="1" applyBorder="1" applyAlignment="1" applyProtection="1">
      <alignment/>
      <protection/>
    </xf>
    <xf numFmtId="180" fontId="1" fillId="8" borderId="19" xfId="0" applyNumberFormat="1" applyFont="1" applyFill="1" applyBorder="1" applyAlignment="1" applyProtection="1">
      <alignment/>
      <protection/>
    </xf>
    <xf numFmtId="180" fontId="0" fillId="8" borderId="12" xfId="0" applyNumberFormat="1" applyFill="1" applyBorder="1" applyAlignment="1" applyProtection="1">
      <alignment/>
      <protection/>
    </xf>
    <xf numFmtId="180" fontId="0" fillId="8" borderId="20" xfId="0" applyNumberFormat="1" applyFill="1" applyBorder="1" applyAlignment="1" applyProtection="1">
      <alignment/>
      <protection/>
    </xf>
    <xf numFmtId="180" fontId="0" fillId="8" borderId="13" xfId="0" applyNumberFormat="1" applyFill="1" applyBorder="1" applyAlignment="1" applyProtection="1">
      <alignment/>
      <protection/>
    </xf>
    <xf numFmtId="180" fontId="0" fillId="8" borderId="24" xfId="0" applyNumberFormat="1" applyFill="1" applyBorder="1" applyAlignment="1" applyProtection="1">
      <alignment/>
      <protection/>
    </xf>
    <xf numFmtId="0" fontId="0" fillId="8" borderId="19" xfId="0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 locked="0"/>
    </xf>
    <xf numFmtId="180" fontId="0" fillId="0" borderId="24" xfId="0" applyNumberFormat="1" applyBorder="1" applyAlignment="1" applyProtection="1">
      <alignment/>
      <protection locked="0"/>
    </xf>
    <xf numFmtId="180" fontId="1" fillId="21" borderId="25" xfId="0" applyNumberFormat="1" applyFont="1" applyFill="1" applyBorder="1" applyAlignment="1" applyProtection="1">
      <alignment/>
      <protection/>
    </xf>
    <xf numFmtId="180" fontId="0" fillId="8" borderId="12" xfId="0" applyNumberFormat="1" applyFont="1" applyFill="1" applyBorder="1" applyAlignment="1" applyProtection="1">
      <alignment/>
      <protection/>
    </xf>
    <xf numFmtId="180" fontId="0" fillId="8" borderId="20" xfId="0" applyNumberFormat="1" applyFont="1" applyFill="1" applyBorder="1" applyAlignment="1" applyProtection="1">
      <alignment/>
      <protection/>
    </xf>
    <xf numFmtId="0" fontId="1" fillId="8" borderId="12" xfId="0" applyFont="1" applyFill="1" applyBorder="1" applyAlignment="1" applyProtection="1">
      <alignment/>
      <protection/>
    </xf>
    <xf numFmtId="0" fontId="0" fillId="8" borderId="12" xfId="0" applyFont="1" applyFill="1" applyBorder="1" applyAlignment="1" applyProtection="1">
      <alignment/>
      <protection/>
    </xf>
    <xf numFmtId="180" fontId="0" fillId="8" borderId="12" xfId="0" applyNumberFormat="1" applyFont="1" applyFill="1" applyBorder="1" applyAlignment="1" applyProtection="1">
      <alignment/>
      <protection/>
    </xf>
    <xf numFmtId="180" fontId="1" fillId="21" borderId="24" xfId="0" applyNumberFormat="1" applyFont="1" applyFill="1" applyBorder="1" applyAlignment="1" applyProtection="1">
      <alignment/>
      <protection/>
    </xf>
    <xf numFmtId="180" fontId="0" fillId="0" borderId="24" xfId="0" applyNumberFormat="1" applyFill="1" applyBorder="1" applyAlignment="1" applyProtection="1">
      <alignment/>
      <protection locked="0"/>
    </xf>
    <xf numFmtId="180" fontId="0" fillId="8" borderId="25" xfId="0" applyNumberFormat="1" applyFill="1" applyBorder="1" applyAlignment="1" applyProtection="1">
      <alignment/>
      <protection/>
    </xf>
    <xf numFmtId="180" fontId="0" fillId="8" borderId="18" xfId="0" applyNumberFormat="1" applyFill="1" applyBorder="1" applyAlignment="1" applyProtection="1">
      <alignment/>
      <protection/>
    </xf>
    <xf numFmtId="180" fontId="0" fillId="0" borderId="20" xfId="0" applyNumberFormat="1" applyFill="1" applyBorder="1" applyAlignment="1" applyProtection="1">
      <alignment/>
      <protection locked="0"/>
    </xf>
    <xf numFmtId="180" fontId="0" fillId="0" borderId="19" xfId="0" applyNumberFormat="1" applyFont="1" applyFill="1" applyBorder="1" applyAlignment="1" applyProtection="1">
      <alignment vertical="top" wrapText="1"/>
      <protection locked="0"/>
    </xf>
    <xf numFmtId="180" fontId="1" fillId="8" borderId="12" xfId="0" applyNumberFormat="1" applyFont="1" applyFill="1" applyBorder="1" applyAlignment="1" applyProtection="1">
      <alignment horizontal="center"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5" xfId="0" applyNumberFormat="1" applyFill="1" applyBorder="1" applyAlignment="1" applyProtection="1">
      <alignment/>
      <protection locked="0"/>
    </xf>
    <xf numFmtId="180" fontId="1" fillId="21" borderId="15" xfId="0" applyNumberFormat="1" applyFont="1" applyFill="1" applyBorder="1" applyAlignment="1" applyProtection="1">
      <alignment/>
      <protection/>
    </xf>
    <xf numFmtId="0" fontId="1" fillId="8" borderId="12" xfId="0" applyFont="1" applyFill="1" applyBorder="1" applyAlignment="1" applyProtection="1">
      <alignment vertical="center"/>
      <protection/>
    </xf>
    <xf numFmtId="180" fontId="1" fillId="21" borderId="12" xfId="0" applyNumberFormat="1" applyFont="1" applyFill="1" applyBorder="1" applyAlignment="1" applyProtection="1">
      <alignment vertical="center"/>
      <protection/>
    </xf>
    <xf numFmtId="180" fontId="0" fillId="8" borderId="12" xfId="0" applyNumberFormat="1" applyFont="1" applyFill="1" applyBorder="1" applyAlignment="1" applyProtection="1">
      <alignment wrapText="1"/>
      <protection/>
    </xf>
    <xf numFmtId="180" fontId="0" fillId="8" borderId="15" xfId="0" applyNumberFormat="1" applyFill="1" applyBorder="1" applyAlignment="1" applyProtection="1">
      <alignment/>
      <protection/>
    </xf>
    <xf numFmtId="180" fontId="1" fillId="21" borderId="20" xfId="0" applyNumberFormat="1" applyFont="1" applyFill="1" applyBorder="1" applyAlignment="1" applyProtection="1">
      <alignment wrapText="1"/>
      <protection/>
    </xf>
    <xf numFmtId="0" fontId="0" fillId="8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80" fontId="0" fillId="21" borderId="12" xfId="0" applyNumberFormat="1" applyFill="1" applyBorder="1" applyAlignment="1" applyProtection="1">
      <alignment/>
      <protection/>
    </xf>
    <xf numFmtId="0" fontId="0" fillId="0" borderId="17" xfId="0" applyNumberFormat="1" applyBorder="1" applyAlignment="1">
      <alignment vertical="center" wrapText="1" shrinkToFit="1"/>
    </xf>
    <xf numFmtId="0" fontId="0" fillId="0" borderId="14" xfId="0" applyNumberFormat="1" applyBorder="1" applyAlignment="1">
      <alignment vertical="center" wrapText="1" shrinkToFit="1"/>
    </xf>
    <xf numFmtId="0" fontId="1" fillId="8" borderId="25" xfId="0" applyFont="1" applyFill="1" applyBorder="1" applyAlignment="1" applyProtection="1">
      <alignment vertical="top"/>
      <protection hidden="1"/>
    </xf>
    <xf numFmtId="0" fontId="0" fillId="8" borderId="13" xfId="0" applyFill="1" applyBorder="1" applyAlignment="1" applyProtection="1">
      <alignment vertical="top"/>
      <protection hidden="1"/>
    </xf>
    <xf numFmtId="182" fontId="0" fillId="0" borderId="0" xfId="0" applyNumberFormat="1" applyFill="1" applyBorder="1" applyAlignment="1" applyProtection="1">
      <alignment horizontal="left" vertical="center" wrapText="1"/>
      <protection locked="0"/>
    </xf>
    <xf numFmtId="182" fontId="0" fillId="0" borderId="0" xfId="0" applyNumberFormat="1" applyAlignment="1" applyProtection="1">
      <alignment horizontal="left" vertical="center" wrapText="1"/>
      <protection locked="0"/>
    </xf>
    <xf numFmtId="182" fontId="0" fillId="0" borderId="14" xfId="0" applyNumberFormat="1" applyBorder="1" applyAlignment="1" applyProtection="1">
      <alignment horizontal="left" vertical="center" wrapText="1"/>
      <protection locked="0"/>
    </xf>
    <xf numFmtId="0" fontId="9" fillId="8" borderId="19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6" fillId="8" borderId="11" xfId="0" applyFont="1" applyFill="1" applyBorder="1" applyAlignment="1" applyProtection="1">
      <alignment horizontal="center"/>
      <protection hidden="1"/>
    </xf>
    <xf numFmtId="0" fontId="6" fillId="8" borderId="26" xfId="0" applyFont="1" applyFill="1" applyBorder="1" applyAlignment="1" applyProtection="1">
      <alignment horizontal="center"/>
      <protection hidden="1"/>
    </xf>
    <xf numFmtId="0" fontId="6" fillId="8" borderId="15" xfId="0" applyFont="1" applyFill="1" applyBorder="1" applyAlignment="1" applyProtection="1">
      <alignment horizontal="center"/>
      <protection hidden="1"/>
    </xf>
    <xf numFmtId="0" fontId="5" fillId="8" borderId="25" xfId="0" applyFont="1" applyFill="1" applyBorder="1" applyAlignment="1" applyProtection="1">
      <alignment vertical="center" wrapText="1" shrinkToFit="1"/>
      <protection hidden="1"/>
    </xf>
    <xf numFmtId="0" fontId="0" fillId="0" borderId="13" xfId="0" applyBorder="1" applyAlignment="1">
      <alignment vertical="center" wrapText="1" shrinkToFit="1"/>
    </xf>
    <xf numFmtId="0" fontId="5" fillId="8" borderId="16" xfId="0" applyFont="1" applyFill="1" applyBorder="1" applyAlignment="1" applyProtection="1">
      <alignment vertical="center" wrapText="1" shrinkToFit="1"/>
      <protection hidden="1"/>
    </xf>
    <xf numFmtId="0" fontId="0" fillId="0" borderId="21" xfId="0" applyBorder="1" applyAlignment="1">
      <alignment vertical="center" wrapText="1" shrinkToFit="1"/>
    </xf>
    <xf numFmtId="0" fontId="5" fillId="8" borderId="17" xfId="0" applyNumberFormat="1" applyFont="1" applyFill="1" applyBorder="1" applyAlignment="1" applyProtection="1">
      <alignment vertical="center" wrapText="1" shrinkToFit="1"/>
      <protection hidden="1"/>
    </xf>
    <xf numFmtId="0" fontId="5" fillId="8" borderId="17" xfId="0" applyNumberFormat="1" applyFont="1" applyFill="1" applyBorder="1" applyAlignment="1" applyProtection="1">
      <alignment horizontal="left" vertical="center" wrapText="1" shrinkToFit="1"/>
      <protection hidden="1"/>
    </xf>
    <xf numFmtId="0" fontId="5" fillId="8" borderId="18" xfId="0" applyNumberFormat="1" applyFont="1" applyFill="1" applyBorder="1" applyAlignment="1" applyProtection="1">
      <alignment horizontal="left" vertical="center" wrapText="1" shrinkToFit="1"/>
      <protection hidden="1"/>
    </xf>
    <xf numFmtId="0" fontId="5" fillId="8" borderId="14" xfId="0" applyNumberFormat="1" applyFont="1" applyFill="1" applyBorder="1" applyAlignment="1" applyProtection="1">
      <alignment horizontal="left" vertical="center" wrapText="1" shrinkToFit="1"/>
      <protection hidden="1"/>
    </xf>
    <xf numFmtId="0" fontId="5" fillId="8" borderId="24" xfId="0" applyNumberFormat="1" applyFont="1" applyFill="1" applyBorder="1" applyAlignment="1" applyProtection="1">
      <alignment horizontal="left" vertical="center" wrapText="1" shrinkToFit="1"/>
      <protection hidden="1"/>
    </xf>
    <xf numFmtId="3" fontId="5" fillId="8" borderId="25" xfId="0" applyNumberFormat="1" applyFont="1" applyFill="1" applyBorder="1" applyAlignment="1" applyProtection="1">
      <alignment vertical="center" wrapText="1" shrinkToFit="1"/>
      <protection hidden="1"/>
    </xf>
    <xf numFmtId="49" fontId="0" fillId="0" borderId="21" xfId="0" applyNumberFormat="1" applyFont="1" applyFill="1" applyBorder="1" applyAlignment="1" applyProtection="1">
      <alignment horizontal="left" wrapText="1" shrinkToFit="1"/>
      <protection locked="0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24" xfId="0" applyNumberFormat="1" applyFont="1" applyFill="1" applyBorder="1" applyAlignment="1" applyProtection="1">
      <alignment horizontal="left" wrapText="1" shrinkToFit="1"/>
      <protection locked="0"/>
    </xf>
    <xf numFmtId="49" fontId="0" fillId="0" borderId="19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49" fontId="0" fillId="0" borderId="20" xfId="0" applyNumberFormat="1" applyBorder="1" applyAlignment="1" applyProtection="1">
      <alignment horizontal="left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0" xfId="0" applyNumberFormat="1" applyFont="1" applyFill="1" applyBorder="1" applyAlignment="1" applyProtection="1">
      <alignment horizontal="left" wrapText="1" shrinkToFit="1"/>
      <protection locked="0"/>
    </xf>
    <xf numFmtId="180" fontId="0" fillId="8" borderId="25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5" fillId="8" borderId="16" xfId="0" applyNumberFormat="1" applyFont="1" applyFill="1" applyBorder="1" applyAlignment="1" applyProtection="1">
      <alignment vertical="center" wrapText="1" shrinkToFit="1"/>
      <protection hidden="1"/>
    </xf>
    <xf numFmtId="3" fontId="5" fillId="8" borderId="17" xfId="0" applyNumberFormat="1" applyFont="1" applyFill="1" applyBorder="1" applyAlignment="1" applyProtection="1">
      <alignment vertical="center" wrapText="1" shrinkToFit="1"/>
      <protection hidden="1"/>
    </xf>
    <xf numFmtId="0" fontId="0" fillId="0" borderId="17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3" fontId="5" fillId="8" borderId="17" xfId="0" applyNumberFormat="1" applyFont="1" applyFill="1" applyBorder="1" applyAlignment="1" applyProtection="1">
      <alignment horizontal="left" vertical="center" wrapText="1" shrinkToFit="1"/>
      <protection hidden="1"/>
    </xf>
    <xf numFmtId="3" fontId="5" fillId="8" borderId="18" xfId="0" applyNumberFormat="1" applyFont="1" applyFill="1" applyBorder="1" applyAlignment="1" applyProtection="1">
      <alignment horizontal="left" vertical="center" wrapText="1" shrinkToFit="1"/>
      <protection hidden="1"/>
    </xf>
    <xf numFmtId="3" fontId="5" fillId="8" borderId="14" xfId="0" applyNumberFormat="1" applyFont="1" applyFill="1" applyBorder="1" applyAlignment="1" applyProtection="1">
      <alignment horizontal="left" vertical="center" wrapText="1" shrinkToFit="1"/>
      <protection hidden="1"/>
    </xf>
    <xf numFmtId="3" fontId="5" fillId="8" borderId="24" xfId="0" applyNumberFormat="1" applyFont="1" applyFill="1" applyBorder="1" applyAlignment="1" applyProtection="1">
      <alignment horizontal="left" vertical="center" wrapText="1" shrinkToFit="1"/>
      <protection hidden="1"/>
    </xf>
    <xf numFmtId="3" fontId="1" fillId="8" borderId="26" xfId="0" applyNumberFormat="1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3" fontId="5" fillId="8" borderId="39" xfId="0" applyNumberFormat="1" applyFont="1" applyFill="1" applyBorder="1" applyAlignment="1" applyProtection="1">
      <alignment vertical="center" wrapText="1" shrinkToFit="1"/>
      <protection hidden="1"/>
    </xf>
    <xf numFmtId="0" fontId="0" fillId="0" borderId="40" xfId="0" applyBorder="1" applyAlignment="1">
      <alignment vertical="center" wrapText="1" shrinkToFit="1"/>
    </xf>
    <xf numFmtId="3" fontId="5" fillId="8" borderId="41" xfId="0" applyNumberFormat="1" applyFont="1" applyFill="1" applyBorder="1" applyAlignment="1" applyProtection="1">
      <alignment vertical="center" wrapText="1" shrinkToFit="1"/>
      <protection hidden="1"/>
    </xf>
    <xf numFmtId="3" fontId="5" fillId="8" borderId="42" xfId="0" applyNumberFormat="1" applyFont="1" applyFill="1" applyBorder="1" applyAlignment="1" applyProtection="1">
      <alignment vertical="center" wrapText="1" shrinkToFit="1"/>
      <protection hidden="1"/>
    </xf>
    <xf numFmtId="0" fontId="0" fillId="0" borderId="42" xfId="0" applyBorder="1" applyAlignment="1">
      <alignment vertical="center" wrapText="1" shrinkToFit="1"/>
    </xf>
    <xf numFmtId="0" fontId="6" fillId="8" borderId="43" xfId="0" applyFont="1" applyFill="1" applyBorder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27" xfId="0" applyFont="1" applyFill="1" applyBorder="1" applyAlignment="1" applyProtection="1">
      <alignment horizontal="center" vertical="center" wrapText="1"/>
      <protection hidden="1"/>
    </xf>
    <xf numFmtId="3" fontId="6" fillId="8" borderId="42" xfId="0" applyNumberFormat="1" applyFont="1" applyFill="1" applyBorder="1" applyAlignment="1" applyProtection="1">
      <alignment vertical="center" wrapText="1" shrinkToFit="1"/>
      <protection hidden="1"/>
    </xf>
    <xf numFmtId="0" fontId="2" fillId="0" borderId="44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3" fontId="6" fillId="8" borderId="35" xfId="0" applyNumberFormat="1" applyFont="1" applyFill="1" applyBorder="1" applyAlignment="1" applyProtection="1">
      <alignment horizontal="center" vertical="center" wrapText="1" shrinkToFit="1"/>
      <protection hidden="1"/>
    </xf>
    <xf numFmtId="3" fontId="6" fillId="8" borderId="46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8" borderId="42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8" borderId="16" xfId="0" applyNumberFormat="1" applyFont="1" applyFill="1" applyBorder="1" applyAlignment="1" applyProtection="1">
      <alignment horizontal="left" vertical="center" wrapText="1" shrinkToFit="1"/>
      <protection/>
    </xf>
    <xf numFmtId="0" fontId="32" fillId="0" borderId="21" xfId="0" applyFont="1" applyBorder="1" applyAlignment="1" applyProtection="1">
      <alignment horizontal="left" vertical="center" wrapText="1" shrinkToFit="1"/>
      <protection/>
    </xf>
    <xf numFmtId="3" fontId="5" fillId="8" borderId="16" xfId="0" applyNumberFormat="1" applyFont="1" applyFill="1" applyBorder="1" applyAlignment="1" applyProtection="1">
      <alignment vertical="center" wrapText="1" shrinkToFit="1"/>
      <protection/>
    </xf>
    <xf numFmtId="0" fontId="32" fillId="8" borderId="21" xfId="0" applyFont="1" applyFill="1" applyBorder="1" applyAlignment="1" applyProtection="1">
      <alignment vertical="center" wrapText="1" shrinkToFit="1"/>
      <protection/>
    </xf>
    <xf numFmtId="4" fontId="6" fillId="8" borderId="17" xfId="0" applyNumberFormat="1" applyFont="1" applyFill="1" applyBorder="1" applyAlignment="1" applyProtection="1">
      <alignment horizontal="left" vertical="center" wrapText="1"/>
      <protection/>
    </xf>
    <xf numFmtId="4" fontId="6" fillId="8" borderId="14" xfId="0" applyNumberFormat="1" applyFont="1" applyFill="1" applyBorder="1" applyAlignment="1" applyProtection="1">
      <alignment horizontal="left" vertical="center" wrapText="1"/>
      <protection/>
    </xf>
    <xf numFmtId="1" fontId="5" fillId="8" borderId="18" xfId="0" applyNumberFormat="1" applyFont="1" applyFill="1" applyBorder="1" applyAlignment="1" applyProtection="1">
      <alignment horizontal="center" vertical="center"/>
      <protection/>
    </xf>
    <xf numFmtId="1" fontId="5" fillId="8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ggu\LOKALE~1\Temp\notesABC2C5\Template2004_Gas(Bas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31"/>
  <sheetViews>
    <sheetView showGridLines="0" tabSelected="1" view="pageBreakPreview" zoomScale="75" zoomScaleSheetLayoutView="75" workbookViewId="0" topLeftCell="A1">
      <selection activeCell="D39" sqref="D39"/>
    </sheetView>
  </sheetViews>
  <sheetFormatPr defaultColWidth="11.421875" defaultRowHeight="12.75"/>
  <cols>
    <col min="1" max="1" width="3.421875" style="1" customWidth="1"/>
    <col min="2" max="2" width="36.00390625" style="1" customWidth="1"/>
    <col min="3" max="3" width="54.8515625" style="1" customWidth="1"/>
    <col min="4" max="4" width="3.421875" style="1" customWidth="1"/>
    <col min="5" max="16384" width="11.421875" style="1" customWidth="1"/>
  </cols>
  <sheetData>
    <row r="1" spans="1:4" ht="12.75">
      <c r="A1" s="19"/>
      <c r="B1" s="47"/>
      <c r="C1" s="20"/>
      <c r="D1" s="21"/>
    </row>
    <row r="2" spans="1:4" ht="12.75">
      <c r="A2" s="22"/>
      <c r="B2" s="11"/>
      <c r="C2" s="11"/>
      <c r="D2" s="23"/>
    </row>
    <row r="3" spans="1:4" ht="12.75">
      <c r="A3" s="22"/>
      <c r="B3" s="11"/>
      <c r="C3" s="11"/>
      <c r="D3" s="23"/>
    </row>
    <row r="4" spans="1:4" ht="12.75">
      <c r="A4" s="22"/>
      <c r="B4" s="11"/>
      <c r="C4" s="11"/>
      <c r="D4" s="23"/>
    </row>
    <row r="5" spans="1:4" ht="12.75">
      <c r="A5" s="22"/>
      <c r="B5" s="11"/>
      <c r="C5" s="11"/>
      <c r="D5" s="23"/>
    </row>
    <row r="6" spans="1:4" ht="12.75">
      <c r="A6" s="22"/>
      <c r="B6" s="11"/>
      <c r="C6" s="11"/>
      <c r="D6" s="23"/>
    </row>
    <row r="7" spans="1:4" ht="27.75" customHeight="1">
      <c r="A7" s="273" t="s">
        <v>10</v>
      </c>
      <c r="B7" s="274"/>
      <c r="C7" s="274"/>
      <c r="D7" s="275"/>
    </row>
    <row r="8" spans="1:4" ht="20.25">
      <c r="A8" s="273" t="s">
        <v>279</v>
      </c>
      <c r="B8" s="274" t="s">
        <v>4</v>
      </c>
      <c r="C8" s="274"/>
      <c r="D8" s="275"/>
    </row>
    <row r="9" spans="1:4" ht="12.75">
      <c r="A9" s="276" t="s">
        <v>686</v>
      </c>
      <c r="B9" s="274"/>
      <c r="C9" s="274"/>
      <c r="D9" s="277"/>
    </row>
    <row r="10" spans="1:4" ht="12.75">
      <c r="A10" s="22"/>
      <c r="B10" s="11"/>
      <c r="C10" s="11"/>
      <c r="D10" s="23"/>
    </row>
    <row r="11" spans="1:4" ht="15" customHeight="1">
      <c r="A11" s="22"/>
      <c r="B11" s="24" t="s">
        <v>18</v>
      </c>
      <c r="C11" s="48" t="str">
        <f>VLOOKUP(A99,A100:H231,8,TRUE)</f>
        <v>MUSTERNETZBETREIBER</v>
      </c>
      <c r="D11" s="23"/>
    </row>
    <row r="12" spans="1:4" ht="12.75">
      <c r="A12" s="22"/>
      <c r="B12" s="25"/>
      <c r="C12" s="30"/>
      <c r="D12" s="23"/>
    </row>
    <row r="13" spans="1:4" ht="15" customHeight="1">
      <c r="A13" s="22"/>
      <c r="B13" s="26" t="s">
        <v>0</v>
      </c>
      <c r="C13" s="37"/>
      <c r="D13" s="23"/>
    </row>
    <row r="14" spans="1:4" ht="15" customHeight="1">
      <c r="A14" s="22"/>
      <c r="B14" s="27"/>
      <c r="C14" s="32"/>
      <c r="D14" s="23"/>
    </row>
    <row r="15" spans="1:4" ht="12.75">
      <c r="A15" s="22"/>
      <c r="B15" s="268" t="s">
        <v>11</v>
      </c>
      <c r="C15" s="39"/>
      <c r="D15" s="23"/>
    </row>
    <row r="16" spans="1:4" ht="12.75">
      <c r="A16" s="22"/>
      <c r="B16" s="269"/>
      <c r="C16" s="39"/>
      <c r="D16" s="23"/>
    </row>
    <row r="17" spans="1:4" ht="12.75">
      <c r="A17" s="22"/>
      <c r="B17" s="27"/>
      <c r="C17" s="33"/>
      <c r="D17" s="23"/>
    </row>
    <row r="18" spans="1:4" ht="12.75">
      <c r="A18" s="22"/>
      <c r="B18" s="25" t="s">
        <v>12</v>
      </c>
      <c r="C18" s="33"/>
      <c r="D18" s="23"/>
    </row>
    <row r="19" spans="1:4" ht="12.75">
      <c r="A19" s="22"/>
      <c r="B19" s="28" t="s">
        <v>1</v>
      </c>
      <c r="C19" s="39"/>
      <c r="D19" s="23"/>
    </row>
    <row r="20" spans="1:4" ht="12.75">
      <c r="A20" s="22"/>
      <c r="B20" s="29" t="s">
        <v>2</v>
      </c>
      <c r="C20" s="39"/>
      <c r="D20" s="23"/>
    </row>
    <row r="21" spans="1:4" ht="12.75">
      <c r="A21" s="22"/>
      <c r="B21" s="29" t="s">
        <v>3</v>
      </c>
      <c r="C21" s="41"/>
      <c r="D21" s="23"/>
    </row>
    <row r="22" spans="1:4" ht="12.75">
      <c r="A22" s="22"/>
      <c r="B22" s="27"/>
      <c r="C22" s="27"/>
      <c r="D22" s="23"/>
    </row>
    <row r="23" spans="1:4" ht="12.75">
      <c r="A23" s="22"/>
      <c r="B23" s="26" t="s">
        <v>15</v>
      </c>
      <c r="C23" s="36"/>
      <c r="D23" s="23"/>
    </row>
    <row r="24" spans="1:4" ht="12.75">
      <c r="A24" s="22"/>
      <c r="B24" s="11"/>
      <c r="C24" s="11"/>
      <c r="D24" s="23"/>
    </row>
    <row r="25" spans="1:4" ht="12.75">
      <c r="A25" s="22"/>
      <c r="B25" s="11"/>
      <c r="C25" s="11"/>
      <c r="D25" s="23"/>
    </row>
    <row r="26" spans="1:4" ht="12.75">
      <c r="A26" s="22"/>
      <c r="B26" s="11" t="s">
        <v>5</v>
      </c>
      <c r="C26" s="11"/>
      <c r="D26" s="23"/>
    </row>
    <row r="27" spans="1:4" ht="12.75">
      <c r="A27" s="22"/>
      <c r="B27" s="11" t="s">
        <v>13</v>
      </c>
      <c r="C27" s="11"/>
      <c r="D27" s="23"/>
    </row>
    <row r="28" spans="1:4" ht="12.75">
      <c r="A28" s="22"/>
      <c r="B28" s="11" t="s">
        <v>14</v>
      </c>
      <c r="C28" s="11"/>
      <c r="D28" s="23"/>
    </row>
    <row r="29" spans="1:4" ht="12.75">
      <c r="A29" s="22"/>
      <c r="B29" s="11"/>
      <c r="C29" s="11"/>
      <c r="D29" s="23"/>
    </row>
    <row r="30" spans="1:4" ht="12.75">
      <c r="A30" s="22"/>
      <c r="B30" s="11"/>
      <c r="C30" s="11"/>
      <c r="D30" s="23"/>
    </row>
    <row r="31" spans="1:4" ht="12.75">
      <c r="A31" s="22"/>
      <c r="B31" s="11"/>
      <c r="C31" s="11"/>
      <c r="D31" s="23"/>
    </row>
    <row r="32" spans="1:4" ht="12.75">
      <c r="A32" s="22"/>
      <c r="B32" s="270"/>
      <c r="C32" s="270"/>
      <c r="D32" s="23"/>
    </row>
    <row r="33" spans="1:4" ht="12.75">
      <c r="A33" s="22"/>
      <c r="B33" s="271"/>
      <c r="C33" s="271"/>
      <c r="D33" s="23"/>
    </row>
    <row r="34" spans="1:4" ht="12.75">
      <c r="A34" s="22"/>
      <c r="B34" s="272"/>
      <c r="C34" s="272"/>
      <c r="D34" s="23"/>
    </row>
    <row r="35" spans="1:4" ht="12.75">
      <c r="A35" s="22"/>
      <c r="B35" s="11" t="s">
        <v>8</v>
      </c>
      <c r="C35" s="11" t="s">
        <v>9</v>
      </c>
      <c r="D35" s="23"/>
    </row>
    <row r="36" spans="1:4" ht="12.75">
      <c r="A36" s="22"/>
      <c r="B36" s="11"/>
      <c r="C36" s="11"/>
      <c r="D36" s="23"/>
    </row>
    <row r="37" spans="1:4" ht="12.75">
      <c r="A37" s="22"/>
      <c r="B37" s="11"/>
      <c r="C37" s="11"/>
      <c r="D37" s="23"/>
    </row>
    <row r="38" spans="1:4" ht="12.75">
      <c r="A38" s="31"/>
      <c r="B38" s="13"/>
      <c r="C38" s="13"/>
      <c r="D38" s="49" t="s">
        <v>687</v>
      </c>
    </row>
    <row r="99" s="50" customFormat="1" ht="12.75">
      <c r="A99" s="50">
        <v>1</v>
      </c>
    </row>
    <row r="100" spans="1:8" s="50" customFormat="1" ht="12.75">
      <c r="A100" s="50">
        <v>1</v>
      </c>
      <c r="H100" s="51" t="s">
        <v>16</v>
      </c>
    </row>
    <row r="101" spans="1:9" s="50" customFormat="1" ht="12.75">
      <c r="A101" s="50">
        <v>2</v>
      </c>
      <c r="B101" s="51" t="s">
        <v>19</v>
      </c>
      <c r="C101" s="52" t="s">
        <v>17</v>
      </c>
      <c r="D101" s="51" t="s">
        <v>20</v>
      </c>
      <c r="E101" s="51"/>
      <c r="F101" s="51"/>
      <c r="G101" s="51"/>
      <c r="H101" s="51" t="str">
        <f>CONCATENATE(B101," ",C101," / 08"," ",D101)</f>
        <v>K SNT S 001 / 08 BEWAG Netz GmbH</v>
      </c>
      <c r="I101" s="51"/>
    </row>
    <row r="102" spans="1:9" s="50" customFormat="1" ht="12.75">
      <c r="A102" s="50">
        <v>3</v>
      </c>
      <c r="B102" s="51" t="s">
        <v>19</v>
      </c>
      <c r="C102" s="52" t="s">
        <v>21</v>
      </c>
      <c r="D102" s="53" t="s">
        <v>22</v>
      </c>
      <c r="E102" s="51"/>
      <c r="F102" s="51"/>
      <c r="G102" s="51"/>
      <c r="H102" s="51" t="str">
        <f aca="true" t="shared" si="0" ref="H102:H166">CONCATENATE(B102," ",C102," / 08"," ",D102)</f>
        <v>K SNT S 002 / 08 WIEN ENERGIE Stromnetz GmbH</v>
      </c>
      <c r="I102" s="51"/>
    </row>
    <row r="103" spans="1:8" s="50" customFormat="1" ht="12.75">
      <c r="A103" s="50">
        <v>4</v>
      </c>
      <c r="B103" s="50" t="s">
        <v>19</v>
      </c>
      <c r="C103" s="54" t="s">
        <v>23</v>
      </c>
      <c r="D103" s="50" t="s">
        <v>24</v>
      </c>
      <c r="H103" s="51" t="str">
        <f t="shared" si="0"/>
        <v>K SNT S 004 / 08 Energie AG Oberösterreich Netz GmbH</v>
      </c>
    </row>
    <row r="104" spans="1:8" s="50" customFormat="1" ht="12.75">
      <c r="A104" s="50">
        <v>5</v>
      </c>
      <c r="B104" s="50" t="s">
        <v>19</v>
      </c>
      <c r="C104" s="54" t="s">
        <v>25</v>
      </c>
      <c r="D104" s="50" t="s">
        <v>26</v>
      </c>
      <c r="H104" s="51" t="str">
        <f t="shared" si="0"/>
        <v>K SNT S 005 / 08 LINZ STROM NETZ GmbH</v>
      </c>
    </row>
    <row r="105" spans="1:8" s="50" customFormat="1" ht="12.75">
      <c r="A105" s="50">
        <v>6</v>
      </c>
      <c r="B105" s="50" t="s">
        <v>19</v>
      </c>
      <c r="C105" s="54" t="s">
        <v>27</v>
      </c>
      <c r="D105" s="50" t="s">
        <v>28</v>
      </c>
      <c r="H105" s="51" t="str">
        <f t="shared" si="0"/>
        <v>K SNT S 006 / 08 Wels Strom GmbH</v>
      </c>
    </row>
    <row r="106" spans="1:8" s="50" customFormat="1" ht="12.75">
      <c r="A106" s="50">
        <v>7</v>
      </c>
      <c r="B106" s="50" t="s">
        <v>19</v>
      </c>
      <c r="C106" s="54" t="s">
        <v>29</v>
      </c>
      <c r="D106" s="50" t="s">
        <v>30</v>
      </c>
      <c r="H106" s="51" t="str">
        <f t="shared" si="0"/>
        <v>K SNT S 007 / 08 Energie Ried GmbH</v>
      </c>
    </row>
    <row r="107" spans="1:8" s="50" customFormat="1" ht="12.75">
      <c r="A107" s="50">
        <v>8</v>
      </c>
      <c r="B107" s="50" t="s">
        <v>19</v>
      </c>
      <c r="C107" s="54" t="s">
        <v>277</v>
      </c>
      <c r="D107" s="50" t="s">
        <v>278</v>
      </c>
      <c r="H107" s="51" t="str">
        <f t="shared" si="0"/>
        <v>K SNT S 008 / 08 Stromnetz Steiermark GmbH</v>
      </c>
    </row>
    <row r="108" spans="1:8" s="50" customFormat="1" ht="12.75">
      <c r="A108" s="50">
        <v>9</v>
      </c>
      <c r="B108" s="50" t="s">
        <v>19</v>
      </c>
      <c r="C108" s="54" t="s">
        <v>31</v>
      </c>
      <c r="D108" s="50" t="s">
        <v>32</v>
      </c>
      <c r="H108" s="51" t="str">
        <f t="shared" si="0"/>
        <v>K SNT S 010 / 08 Salzburg Netz GmbH</v>
      </c>
    </row>
    <row r="109" spans="1:8" s="50" customFormat="1" ht="12.75">
      <c r="A109" s="50">
        <v>10</v>
      </c>
      <c r="B109" s="50" t="s">
        <v>19</v>
      </c>
      <c r="C109" s="54" t="s">
        <v>33</v>
      </c>
      <c r="D109" s="50" t="s">
        <v>34</v>
      </c>
      <c r="H109" s="51" t="str">
        <f t="shared" si="0"/>
        <v>K SNT S 011 / 08 Stromnetz Graz GmbH &amp; Co KG</v>
      </c>
    </row>
    <row r="110" spans="1:8" s="50" customFormat="1" ht="12.75">
      <c r="A110" s="50">
        <v>11</v>
      </c>
      <c r="B110" s="50" t="s">
        <v>19</v>
      </c>
      <c r="C110" s="54" t="s">
        <v>35</v>
      </c>
      <c r="D110" s="50" t="s">
        <v>36</v>
      </c>
      <c r="H110" s="51" t="str">
        <f t="shared" si="0"/>
        <v>K SNT S 012 / 08 VKW-Netz AG</v>
      </c>
    </row>
    <row r="111" spans="1:8" s="50" customFormat="1" ht="12.75">
      <c r="A111" s="50">
        <v>12</v>
      </c>
      <c r="B111" s="50" t="s">
        <v>19</v>
      </c>
      <c r="C111" s="54" t="s">
        <v>37</v>
      </c>
      <c r="D111" s="50" t="s">
        <v>38</v>
      </c>
      <c r="H111" s="51" t="str">
        <f t="shared" si="0"/>
        <v>K SNT S 013 / 08 TIWAG-Netz AG</v>
      </c>
    </row>
    <row r="112" spans="1:8" s="50" customFormat="1" ht="12.75">
      <c r="A112" s="50">
        <v>13</v>
      </c>
      <c r="B112" s="50" t="s">
        <v>19</v>
      </c>
      <c r="C112" s="54" t="s">
        <v>39</v>
      </c>
      <c r="D112" s="50" t="s">
        <v>40</v>
      </c>
      <c r="H112" s="51" t="str">
        <f t="shared" si="0"/>
        <v>K SNT S 014 / 08 EVN Netz GmbH</v>
      </c>
    </row>
    <row r="113" spans="1:8" s="50" customFormat="1" ht="12.75">
      <c r="A113" s="50">
        <v>14</v>
      </c>
      <c r="B113" s="50" t="s">
        <v>19</v>
      </c>
      <c r="C113" s="54" t="s">
        <v>41</v>
      </c>
      <c r="D113" s="50" t="s">
        <v>42</v>
      </c>
      <c r="H113" s="51" t="str">
        <f t="shared" si="0"/>
        <v>K SNT S 015 / 08 Innsbrucker Kommunalbetriebe AG</v>
      </c>
    </row>
    <row r="114" spans="1:8" s="50" customFormat="1" ht="12.75">
      <c r="A114" s="50">
        <v>15</v>
      </c>
      <c r="B114" s="50" t="s">
        <v>19</v>
      </c>
      <c r="C114" s="54" t="s">
        <v>43</v>
      </c>
      <c r="D114" s="50" t="s">
        <v>44</v>
      </c>
      <c r="H114" s="51" t="str">
        <f t="shared" si="0"/>
        <v>K SNT S 016 / 08 KELAG Netz GmbH</v>
      </c>
    </row>
    <row r="115" spans="1:8" s="50" customFormat="1" ht="12.75">
      <c r="A115" s="50">
        <v>16</v>
      </c>
      <c r="B115" s="50" t="s">
        <v>19</v>
      </c>
      <c r="C115" s="54" t="s">
        <v>45</v>
      </c>
      <c r="D115" s="50" t="s">
        <v>46</v>
      </c>
      <c r="H115" s="51" t="str">
        <f t="shared" si="0"/>
        <v>K SNT S 017 / 08 Energie Klagenfurt GmbH</v>
      </c>
    </row>
    <row r="116" spans="1:8" s="50" customFormat="1" ht="12.75">
      <c r="A116" s="50">
        <v>17</v>
      </c>
      <c r="B116" s="50" t="s">
        <v>19</v>
      </c>
      <c r="C116" s="54" t="s">
        <v>47</v>
      </c>
      <c r="D116" s="50" t="s">
        <v>48</v>
      </c>
      <c r="H116" s="51" t="str">
        <f t="shared" si="0"/>
        <v>K SNT S 018 / 08 Energieversorgung Kleinwalsertal Ges.m.b.H.</v>
      </c>
    </row>
    <row r="117" spans="1:8" s="50" customFormat="1" ht="12.75">
      <c r="A117" s="50">
        <v>18</v>
      </c>
      <c r="B117" s="50" t="s">
        <v>19</v>
      </c>
      <c r="C117" s="54" t="s">
        <v>49</v>
      </c>
      <c r="D117" s="50" t="s">
        <v>50</v>
      </c>
      <c r="H117" s="51" t="str">
        <f t="shared" si="0"/>
        <v>K SNT S 019 / 08 PW Stromversorgungsgesellschaft m.b.H</v>
      </c>
    </row>
    <row r="118" spans="1:8" s="50" customFormat="1" ht="12.75">
      <c r="A118" s="50">
        <v>19</v>
      </c>
      <c r="B118" s="50" t="s">
        <v>19</v>
      </c>
      <c r="C118" s="54" t="s">
        <v>51</v>
      </c>
      <c r="D118" s="50" t="s">
        <v>52</v>
      </c>
      <c r="H118" s="51" t="str">
        <f t="shared" si="0"/>
        <v>K SNT S 020 / 08 Feistritzwerke - Steweag GmbH</v>
      </c>
    </row>
    <row r="119" spans="1:8" s="50" customFormat="1" ht="12.75">
      <c r="A119" s="50">
        <v>20</v>
      </c>
      <c r="B119" s="50" t="s">
        <v>19</v>
      </c>
      <c r="C119" s="54" t="s">
        <v>53</v>
      </c>
      <c r="D119" s="50" t="s">
        <v>54</v>
      </c>
      <c r="H119" s="51" t="str">
        <f t="shared" si="0"/>
        <v>K SNT S 021 / 08 E-Werk Gösting Stromversorgungs GmbH</v>
      </c>
    </row>
    <row r="120" spans="1:8" s="50" customFormat="1" ht="12.75">
      <c r="A120" s="50">
        <v>21</v>
      </c>
      <c r="B120" s="50" t="s">
        <v>19</v>
      </c>
      <c r="C120" s="54" t="s">
        <v>55</v>
      </c>
      <c r="D120" s="50" t="s">
        <v>56</v>
      </c>
      <c r="H120" s="51" t="str">
        <f t="shared" si="0"/>
        <v>K SNT S 022 / 08 Stadtwerke Judenburg AG</v>
      </c>
    </row>
    <row r="121" spans="1:8" s="50" customFormat="1" ht="12.75">
      <c r="A121" s="50">
        <v>22</v>
      </c>
      <c r="B121" s="50" t="s">
        <v>19</v>
      </c>
      <c r="C121" s="54" t="s">
        <v>57</v>
      </c>
      <c r="D121" s="50" t="s">
        <v>58</v>
      </c>
      <c r="H121" s="51" t="str">
        <f t="shared" si="0"/>
        <v>K SNT S 023 / 08 Stadtwerke Kapfenberg GmbH</v>
      </c>
    </row>
    <row r="122" spans="1:8" s="50" customFormat="1" ht="12.75">
      <c r="A122" s="50">
        <v>23</v>
      </c>
      <c r="B122" s="50" t="s">
        <v>19</v>
      </c>
      <c r="C122" s="54" t="s">
        <v>59</v>
      </c>
      <c r="D122" s="50" t="s">
        <v>60</v>
      </c>
      <c r="H122" s="51" t="str">
        <f t="shared" si="0"/>
        <v>K SNT S 024 / 08 Stadwerke Bruck a. d. Mur</v>
      </c>
    </row>
    <row r="123" spans="1:8" s="50" customFormat="1" ht="12.75">
      <c r="A123" s="50">
        <v>24</v>
      </c>
      <c r="B123" s="50" t="s">
        <v>19</v>
      </c>
      <c r="C123" s="54" t="s">
        <v>61</v>
      </c>
      <c r="D123" s="50" t="s">
        <v>62</v>
      </c>
      <c r="H123" s="51" t="str">
        <f t="shared" si="0"/>
        <v>K SNT S 025 / 08 Energie Wildon Obdach GmbH</v>
      </c>
    </row>
    <row r="124" spans="1:8" s="50" customFormat="1" ht="12.75">
      <c r="A124" s="50">
        <v>25</v>
      </c>
      <c r="B124" s="50" t="s">
        <v>19</v>
      </c>
      <c r="C124" s="54" t="s">
        <v>63</v>
      </c>
      <c r="D124" s="50" t="s">
        <v>64</v>
      </c>
      <c r="H124" s="51" t="str">
        <f t="shared" si="0"/>
        <v>K SNT S 026 / 08 Stadtwerke Mürzzuschlag Ges.m.b.H.</v>
      </c>
    </row>
    <row r="125" spans="1:8" s="50" customFormat="1" ht="12.75">
      <c r="A125" s="50">
        <v>26</v>
      </c>
      <c r="B125" s="50" t="s">
        <v>19</v>
      </c>
      <c r="C125" s="54" t="s">
        <v>65</v>
      </c>
      <c r="D125" s="50" t="s">
        <v>66</v>
      </c>
      <c r="H125" s="51" t="str">
        <f t="shared" si="0"/>
        <v>K SNT S 027 / 08 Elektrizitätswerk der Stadtgemeinde Kindberg</v>
      </c>
    </row>
    <row r="126" spans="1:8" s="50" customFormat="1" ht="12.75">
      <c r="A126" s="50">
        <v>27</v>
      </c>
      <c r="B126" s="50" t="s">
        <v>19</v>
      </c>
      <c r="C126" s="54" t="s">
        <v>67</v>
      </c>
      <c r="D126" s="50" t="s">
        <v>68</v>
      </c>
      <c r="H126" s="51" t="str">
        <f t="shared" si="0"/>
        <v>K SNT S 028 / 08 Stadtwerke Köflach</v>
      </c>
    </row>
    <row r="127" spans="1:8" s="50" customFormat="1" ht="12.75">
      <c r="A127" s="50">
        <v>28</v>
      </c>
      <c r="B127" s="50" t="s">
        <v>19</v>
      </c>
      <c r="C127" s="54" t="s">
        <v>69</v>
      </c>
      <c r="D127" s="50" t="s">
        <v>70</v>
      </c>
      <c r="H127" s="51" t="str">
        <f t="shared" si="0"/>
        <v>K SNT S 029 / 08 Alfenzwerke Elektrizitätserzeugung GmbH</v>
      </c>
    </row>
    <row r="128" spans="1:8" s="50" customFormat="1" ht="12.75">
      <c r="A128" s="50">
        <v>29</v>
      </c>
      <c r="B128" s="50" t="s">
        <v>19</v>
      </c>
      <c r="C128" s="54" t="s">
        <v>71</v>
      </c>
      <c r="D128" s="50" t="s">
        <v>72</v>
      </c>
      <c r="H128" s="51" t="str">
        <f t="shared" si="0"/>
        <v>K SNT S 030 / 08 Anton Kittel Mühle Plaika GmbH</v>
      </c>
    </row>
    <row r="129" spans="1:8" s="50" customFormat="1" ht="12.75">
      <c r="A129" s="50">
        <v>30</v>
      </c>
      <c r="B129" s="50" t="s">
        <v>19</v>
      </c>
      <c r="C129" s="54" t="s">
        <v>73</v>
      </c>
      <c r="D129" s="50" t="s">
        <v>74</v>
      </c>
      <c r="H129" s="51" t="str">
        <f t="shared" si="0"/>
        <v>K SNT S 031 / 08 Bad Gleichenberger Energie GmbH</v>
      </c>
    </row>
    <row r="130" spans="1:8" s="50" customFormat="1" ht="12.75">
      <c r="A130" s="50">
        <v>31</v>
      </c>
      <c r="B130" s="50" t="s">
        <v>19</v>
      </c>
      <c r="C130" s="54" t="s">
        <v>75</v>
      </c>
      <c r="D130" s="50" t="s">
        <v>76</v>
      </c>
      <c r="H130" s="51" t="str">
        <f t="shared" si="0"/>
        <v>K SNT S 032 / 08 Gottfried Wolf GmbH</v>
      </c>
    </row>
    <row r="131" spans="1:8" s="50" customFormat="1" ht="12.75">
      <c r="A131" s="50">
        <v>32</v>
      </c>
      <c r="B131" s="50" t="s">
        <v>19</v>
      </c>
      <c r="C131" s="54" t="s">
        <v>77</v>
      </c>
      <c r="D131" s="50" t="s">
        <v>78</v>
      </c>
      <c r="H131" s="51" t="str">
        <f t="shared" si="0"/>
        <v>K SNT S 033 / 08 Ebner Strom GmbH</v>
      </c>
    </row>
    <row r="132" spans="1:8" s="50" customFormat="1" ht="12.75">
      <c r="A132" s="50">
        <v>33</v>
      </c>
      <c r="B132" s="50" t="s">
        <v>19</v>
      </c>
      <c r="C132" s="54" t="s">
        <v>79</v>
      </c>
      <c r="D132" s="50" t="s">
        <v>80</v>
      </c>
      <c r="H132" s="51" t="str">
        <f t="shared" si="0"/>
        <v>K SNT S 034 / 08 EDN - Energieversorgung und Dienstleistung Marktgemeinde Neuberg/Mürz GmbH</v>
      </c>
    </row>
    <row r="133" spans="1:8" s="50" customFormat="1" ht="12.75">
      <c r="A133" s="50">
        <v>34</v>
      </c>
      <c r="B133" s="50" t="s">
        <v>19</v>
      </c>
      <c r="C133" s="54" t="s">
        <v>81</v>
      </c>
      <c r="D133" s="50" t="s">
        <v>82</v>
      </c>
      <c r="H133" s="51" t="str">
        <f t="shared" si="0"/>
        <v>K SNT S 035 / 08 Elektrizitätsgenossenschaft Laintal reg. Gen.m.b.H</v>
      </c>
    </row>
    <row r="134" spans="1:8" s="50" customFormat="1" ht="12.75">
      <c r="A134" s="50">
        <v>35</v>
      </c>
      <c r="B134" s="50" t="s">
        <v>19</v>
      </c>
      <c r="C134" s="54" t="s">
        <v>83</v>
      </c>
      <c r="D134" s="50" t="s">
        <v>84</v>
      </c>
      <c r="H134" s="51" t="str">
        <f t="shared" si="0"/>
        <v>K SNT S 036 / 08 Elektrizitätswerk August Lechner KG</v>
      </c>
    </row>
    <row r="135" spans="1:8" s="50" customFormat="1" ht="12.75">
      <c r="A135" s="50">
        <v>36</v>
      </c>
      <c r="B135" s="50" t="s">
        <v>19</v>
      </c>
      <c r="C135" s="54" t="s">
        <v>85</v>
      </c>
      <c r="D135" s="50" t="s">
        <v>86</v>
      </c>
      <c r="H135" s="51" t="str">
        <f t="shared" si="0"/>
        <v>K SNT S 037 / 08 Elektrizitätswerk Bad Hofgastein Ges.m.b.H.</v>
      </c>
    </row>
    <row r="136" spans="1:8" s="50" customFormat="1" ht="12.75">
      <c r="A136" s="50">
        <v>37</v>
      </c>
      <c r="B136" s="50" t="s">
        <v>19</v>
      </c>
      <c r="C136" s="54" t="s">
        <v>87</v>
      </c>
      <c r="D136" s="50" t="s">
        <v>88</v>
      </c>
      <c r="H136" s="51" t="str">
        <f t="shared" si="0"/>
        <v>K SNT S 038 / 08 Elektrizitätswerk Clam</v>
      </c>
    </row>
    <row r="137" spans="1:8" s="50" customFormat="1" ht="12.75">
      <c r="A137" s="50">
        <v>38</v>
      </c>
      <c r="B137" s="50" t="s">
        <v>19</v>
      </c>
      <c r="C137" s="54" t="s">
        <v>89</v>
      </c>
      <c r="D137" s="50" t="s">
        <v>90</v>
      </c>
      <c r="H137" s="51" t="str">
        <f t="shared" si="0"/>
        <v>K SNT S 039 / 08 Elektrizitätswerk der Gemeinde Schattwald</v>
      </c>
    </row>
    <row r="138" spans="1:8" s="50" customFormat="1" ht="12.75">
      <c r="A138" s="50">
        <v>39</v>
      </c>
      <c r="B138" s="50" t="s">
        <v>19</v>
      </c>
      <c r="C138" s="54" t="s">
        <v>91</v>
      </c>
      <c r="D138" s="50" t="s">
        <v>92</v>
      </c>
      <c r="H138" s="51" t="str">
        <f t="shared" si="0"/>
        <v>K SNT S 040 / 08 ENVESTA Energie- und Dienstleistungs GmbH</v>
      </c>
    </row>
    <row r="139" spans="1:8" s="50" customFormat="1" ht="12.75">
      <c r="A139" s="50">
        <v>40</v>
      </c>
      <c r="B139" s="50" t="s">
        <v>19</v>
      </c>
      <c r="C139" s="54" t="s">
        <v>93</v>
      </c>
      <c r="D139" s="50" t="s">
        <v>94</v>
      </c>
      <c r="H139" s="51" t="str">
        <f t="shared" si="0"/>
        <v>K SNT S 041 / 08 Elektrizitätswerk Fernitz Ing. Franz Purkarthofer GmbH &amp; Co KG</v>
      </c>
    </row>
    <row r="140" spans="1:8" s="50" customFormat="1" ht="12.75">
      <c r="A140" s="50">
        <v>41</v>
      </c>
      <c r="B140" s="50" t="s">
        <v>19</v>
      </c>
      <c r="C140" s="54" t="s">
        <v>95</v>
      </c>
      <c r="D140" s="50" t="s">
        <v>96</v>
      </c>
      <c r="H140" s="51" t="str">
        <f t="shared" si="0"/>
        <v>K SNT S 042 / 08 Elektrizitätswerk Gleinstätten Kleinszig Ges.m.b.H.</v>
      </c>
    </row>
    <row r="141" spans="1:8" s="50" customFormat="1" ht="12.75">
      <c r="A141" s="50">
        <v>42</v>
      </c>
      <c r="B141" s="50" t="s">
        <v>19</v>
      </c>
      <c r="C141" s="54" t="s">
        <v>97</v>
      </c>
      <c r="D141" s="50" t="s">
        <v>98</v>
      </c>
      <c r="H141" s="51" t="str">
        <f t="shared" si="0"/>
        <v>K SNT S 043 / 08 Elektrizitätswerk Gröbming KG</v>
      </c>
    </row>
    <row r="142" spans="1:8" s="50" customFormat="1" ht="12.75">
      <c r="A142" s="50">
        <v>43</v>
      </c>
      <c r="B142" s="50" t="s">
        <v>19</v>
      </c>
      <c r="C142" s="54" t="s">
        <v>99</v>
      </c>
      <c r="D142" s="50" t="s">
        <v>100</v>
      </c>
      <c r="H142" s="51" t="str">
        <f t="shared" si="0"/>
        <v>K SNT S 044 / 08 Elektrizitätswerk Ludwig Polsterer</v>
      </c>
    </row>
    <row r="143" spans="1:8" s="50" customFormat="1" ht="12.75">
      <c r="A143" s="50">
        <v>44</v>
      </c>
      <c r="B143" s="50" t="s">
        <v>19</v>
      </c>
      <c r="C143" s="54" t="s">
        <v>101</v>
      </c>
      <c r="D143" s="50" t="s">
        <v>102</v>
      </c>
      <c r="H143" s="51" t="str">
        <f t="shared" si="0"/>
        <v>K SNT S 045 / 08 Elektrizitätswerk Mariahof GmbH</v>
      </c>
    </row>
    <row r="144" spans="1:8" s="50" customFormat="1" ht="12.75">
      <c r="A144" s="50">
        <v>45</v>
      </c>
      <c r="B144" s="50" t="s">
        <v>19</v>
      </c>
      <c r="C144" s="54" t="s">
        <v>103</v>
      </c>
      <c r="D144" s="50" t="s">
        <v>104</v>
      </c>
      <c r="H144" s="51" t="str">
        <f t="shared" si="0"/>
        <v>K SNT S 046 / 08 Elektrizitätswerk Mathe Alois</v>
      </c>
    </row>
    <row r="145" spans="1:8" s="50" customFormat="1" ht="12.75">
      <c r="A145" s="50">
        <v>46</v>
      </c>
      <c r="B145" s="50" t="s">
        <v>19</v>
      </c>
      <c r="C145" s="54" t="s">
        <v>105</v>
      </c>
      <c r="D145" s="50" t="s">
        <v>106</v>
      </c>
      <c r="H145" s="51" t="str">
        <f t="shared" si="0"/>
        <v>K SNT S 047 / 08 Elektrizitätswerk Perg GmbH</v>
      </c>
    </row>
    <row r="146" spans="1:8" s="50" customFormat="1" ht="12.75">
      <c r="A146" s="50">
        <v>47</v>
      </c>
      <c r="B146" s="50" t="s">
        <v>19</v>
      </c>
      <c r="C146" s="54" t="s">
        <v>107</v>
      </c>
      <c r="D146" s="50" t="s">
        <v>108</v>
      </c>
      <c r="H146" s="51" t="str">
        <f t="shared" si="0"/>
        <v>K SNT S 048 / 08 Elektrizitätswerk Prantl GmbH &amp; Co KG</v>
      </c>
    </row>
    <row r="147" spans="1:8" s="50" customFormat="1" ht="12.75">
      <c r="A147" s="50">
        <v>48</v>
      </c>
      <c r="B147" s="50" t="s">
        <v>19</v>
      </c>
      <c r="C147" s="54" t="s">
        <v>109</v>
      </c>
      <c r="D147" s="50" t="s">
        <v>110</v>
      </c>
      <c r="H147" s="51" t="str">
        <f t="shared" si="0"/>
        <v>K SNT S 049 / 08 Elektrizitätswerke Reutte Ges.m.b.H.</v>
      </c>
    </row>
    <row r="148" spans="1:8" s="50" customFormat="1" ht="12.75">
      <c r="A148" s="50">
        <v>49</v>
      </c>
      <c r="B148" s="50" t="s">
        <v>19</v>
      </c>
      <c r="C148" s="54" t="s">
        <v>111</v>
      </c>
      <c r="D148" s="50" t="s">
        <v>112</v>
      </c>
      <c r="H148" s="51" t="str">
        <f t="shared" si="0"/>
        <v>K SNT S 050 / 08 Elektrizitätswerk Sölden reg. Gen. m.b.H.</v>
      </c>
    </row>
    <row r="149" spans="1:8" s="50" customFormat="1" ht="12.75">
      <c r="A149" s="50">
        <v>50</v>
      </c>
      <c r="B149" s="50" t="s">
        <v>19</v>
      </c>
      <c r="C149" s="54" t="s">
        <v>113</v>
      </c>
      <c r="D149" s="50" t="s">
        <v>114</v>
      </c>
      <c r="H149" s="51" t="str">
        <f t="shared" si="0"/>
        <v>K SNT S 051 / 08 Elektrizitätswerk Winkler GmbH</v>
      </c>
    </row>
    <row r="150" spans="1:8" s="50" customFormat="1" ht="12.75">
      <c r="A150" s="50">
        <v>51</v>
      </c>
      <c r="B150" s="50" t="s">
        <v>19</v>
      </c>
      <c r="C150" s="54" t="s">
        <v>115</v>
      </c>
      <c r="D150" s="50" t="s">
        <v>116</v>
      </c>
      <c r="H150" s="51" t="str">
        <f t="shared" si="0"/>
        <v>K SNT S 052 / 08 Elektrizitätswerke Eisenhuber GmbH &amp; Co KG</v>
      </c>
    </row>
    <row r="151" spans="1:8" s="50" customFormat="1" ht="12.75">
      <c r="A151" s="50">
        <v>52</v>
      </c>
      <c r="B151" s="50" t="s">
        <v>19</v>
      </c>
      <c r="C151" s="54" t="s">
        <v>117</v>
      </c>
      <c r="D151" s="50" t="s">
        <v>118</v>
      </c>
      <c r="H151" s="51" t="str">
        <f t="shared" si="0"/>
        <v>K SNT S 053 / 08 Elektrizitätswerke Frastanz GmbH</v>
      </c>
    </row>
    <row r="152" spans="1:8" s="50" customFormat="1" ht="12.75">
      <c r="A152" s="50">
        <v>53</v>
      </c>
      <c r="B152" s="50" t="s">
        <v>19</v>
      </c>
      <c r="C152" s="54" t="s">
        <v>119</v>
      </c>
      <c r="D152" s="50" t="s">
        <v>120</v>
      </c>
      <c r="H152" s="51" t="str">
        <f t="shared" si="0"/>
        <v>K SNT S 054 / 08 Elektrizitätswerk Gries am Brenner</v>
      </c>
    </row>
    <row r="153" spans="1:8" s="50" customFormat="1" ht="12.75">
      <c r="A153" s="50">
        <v>54</v>
      </c>
      <c r="B153" s="50" t="s">
        <v>19</v>
      </c>
      <c r="C153" s="54" t="s">
        <v>121</v>
      </c>
      <c r="D153" s="50" t="s">
        <v>122</v>
      </c>
      <c r="H153" s="51" t="str">
        <f t="shared" si="0"/>
        <v>K SNT S 055 / 08 Elektrogenossenschaft Weerberg reg.Gen.m.b.H.</v>
      </c>
    </row>
    <row r="154" spans="1:8" s="50" customFormat="1" ht="12.75">
      <c r="A154" s="50">
        <v>55</v>
      </c>
      <c r="B154" s="50" t="s">
        <v>19</v>
      </c>
      <c r="C154" s="54" t="s">
        <v>123</v>
      </c>
      <c r="D154" s="50" t="s">
        <v>124</v>
      </c>
      <c r="H154" s="51" t="str">
        <f t="shared" si="0"/>
        <v>K SNT S 056 / 08 Elektro-Güssing Ges.m.b.H.</v>
      </c>
    </row>
    <row r="155" spans="1:8" s="50" customFormat="1" ht="12.75">
      <c r="A155" s="50">
        <v>56</v>
      </c>
      <c r="B155" s="50" t="s">
        <v>19</v>
      </c>
      <c r="C155" s="54" t="s">
        <v>125</v>
      </c>
      <c r="D155" s="50" t="s">
        <v>126</v>
      </c>
      <c r="H155" s="51" t="str">
        <f t="shared" si="0"/>
        <v>K SNT S 057 / 08 Elektrowerk Assling reg. Gen.m.b.H.</v>
      </c>
    </row>
    <row r="156" spans="1:8" s="50" customFormat="1" ht="12.75">
      <c r="A156" s="50">
        <v>57</v>
      </c>
      <c r="B156" s="50" t="s">
        <v>19</v>
      </c>
      <c r="C156" s="54" t="s">
        <v>127</v>
      </c>
      <c r="D156" s="50" t="s">
        <v>128</v>
      </c>
      <c r="H156" s="51" t="str">
        <f t="shared" si="0"/>
        <v>K SNT S 058 / 08 Elektrowerk Max Hechenblaikner</v>
      </c>
    </row>
    <row r="157" spans="1:8" s="50" customFormat="1" ht="12.75">
      <c r="A157" s="50">
        <v>58</v>
      </c>
      <c r="B157" s="50" t="s">
        <v>19</v>
      </c>
      <c r="C157" s="54" t="s">
        <v>129</v>
      </c>
      <c r="D157" s="50" t="s">
        <v>130</v>
      </c>
      <c r="H157" s="51" t="str">
        <f t="shared" si="0"/>
        <v>K SNT S 059 / 08 Elektrowerk Schöder Walther Zedlacher KG</v>
      </c>
    </row>
    <row r="158" spans="1:8" s="50" customFormat="1" ht="12.75">
      <c r="A158" s="50">
        <v>59</v>
      </c>
      <c r="B158" s="50" t="s">
        <v>19</v>
      </c>
      <c r="C158" s="54" t="s">
        <v>131</v>
      </c>
      <c r="D158" s="50" t="s">
        <v>132</v>
      </c>
      <c r="H158" s="51" t="str">
        <f t="shared" si="0"/>
        <v>K SNT S 060 / 08 Elektrowerkgenossenschaft Hopfgarten i. D. reg.Gen.m.b.H.</v>
      </c>
    </row>
    <row r="159" spans="1:8" s="50" customFormat="1" ht="12.75">
      <c r="A159" s="50">
        <v>60</v>
      </c>
      <c r="B159" s="50" t="s">
        <v>19</v>
      </c>
      <c r="C159" s="54" t="s">
        <v>133</v>
      </c>
      <c r="D159" s="50" t="s">
        <v>134</v>
      </c>
      <c r="H159" s="51" t="str">
        <f t="shared" si="0"/>
        <v>K SNT S 061 / 08 Energieversorgungsunternehmen der Florian Lugitsch Gruppe GmbH</v>
      </c>
    </row>
    <row r="160" spans="1:8" s="50" customFormat="1" ht="12.75">
      <c r="A160" s="50">
        <v>61</v>
      </c>
      <c r="B160" s="50" t="s">
        <v>19</v>
      </c>
      <c r="C160" s="54" t="s">
        <v>135</v>
      </c>
      <c r="D160" s="50" t="s">
        <v>136</v>
      </c>
      <c r="H160" s="51" t="str">
        <f t="shared" si="0"/>
        <v>K SNT S 062 / 08 evn naturkraft Erzeugungs- und Verteilungs- GmbH</v>
      </c>
    </row>
    <row r="161" spans="1:8" s="50" customFormat="1" ht="12.75">
      <c r="A161" s="50">
        <v>62</v>
      </c>
      <c r="B161" s="50" t="s">
        <v>19</v>
      </c>
      <c r="C161" s="54" t="s">
        <v>137</v>
      </c>
      <c r="D161" s="50" t="s">
        <v>138</v>
      </c>
      <c r="H161" s="51" t="str">
        <f t="shared" si="0"/>
        <v>K SNT S 064 / 08 EVU der Marktgemeinde Eibiswald</v>
      </c>
    </row>
    <row r="162" spans="1:8" s="50" customFormat="1" ht="12.75">
      <c r="A162" s="50">
        <v>63</v>
      </c>
      <c r="B162" s="50" t="s">
        <v>19</v>
      </c>
      <c r="C162" s="54" t="s">
        <v>139</v>
      </c>
      <c r="D162" s="50" t="s">
        <v>140</v>
      </c>
      <c r="H162" s="51" t="str">
        <f t="shared" si="0"/>
        <v>K SNT S 065 / 08 EVU der Marktgemeinde Niklasdorf</v>
      </c>
    </row>
    <row r="163" spans="1:8" s="50" customFormat="1" ht="12.75">
      <c r="A163" s="50">
        <v>64</v>
      </c>
      <c r="B163" s="50" t="s">
        <v>19</v>
      </c>
      <c r="C163" s="54" t="s">
        <v>141</v>
      </c>
      <c r="D163" s="50" t="s">
        <v>142</v>
      </c>
      <c r="H163" s="51" t="str">
        <f t="shared" si="0"/>
        <v>K SNT S 066 / 08 EVU der Stadtgemeinde Mureck</v>
      </c>
    </row>
    <row r="164" spans="1:8" s="50" customFormat="1" ht="12.75">
      <c r="A164" s="50">
        <v>65</v>
      </c>
      <c r="B164" s="50" t="s">
        <v>19</v>
      </c>
      <c r="C164" s="54" t="s">
        <v>143</v>
      </c>
      <c r="D164" s="50" t="s">
        <v>144</v>
      </c>
      <c r="H164" s="51" t="str">
        <f t="shared" si="0"/>
        <v>K SNT S 067 / 08 Franz Schmolke, Inh. Der nicht prot. Fa. "EVU Eicher"</v>
      </c>
    </row>
    <row r="165" spans="1:8" s="50" customFormat="1" ht="12.75">
      <c r="A165" s="50">
        <v>66</v>
      </c>
      <c r="B165" s="50" t="s">
        <v>19</v>
      </c>
      <c r="C165" s="54" t="s">
        <v>145</v>
      </c>
      <c r="D165" s="50" t="s">
        <v>146</v>
      </c>
      <c r="H165" s="51" t="str">
        <f t="shared" si="0"/>
        <v>K SNT S 068 / 08 EWA Energie- und Wirtschaftsbetriebe der Gemeinde St. Anton am Arlberg GmbH</v>
      </c>
    </row>
    <row r="166" spans="1:8" s="50" customFormat="1" ht="12.75">
      <c r="A166" s="50">
        <v>67</v>
      </c>
      <c r="B166" s="50" t="s">
        <v>19</v>
      </c>
      <c r="C166" s="54" t="s">
        <v>147</v>
      </c>
      <c r="D166" s="50" t="s">
        <v>148</v>
      </c>
      <c r="H166" s="51" t="str">
        <f t="shared" si="0"/>
        <v>K SNT S 069 / 08 Mag. Winfried Leitner, Inh. der nicht prot. Fa. " E-Werk Brandstatt"</v>
      </c>
    </row>
    <row r="167" spans="1:8" s="50" customFormat="1" ht="12.75">
      <c r="A167" s="50">
        <v>68</v>
      </c>
      <c r="B167" s="50" t="s">
        <v>19</v>
      </c>
      <c r="C167" s="54" t="s">
        <v>149</v>
      </c>
      <c r="D167" s="50" t="s">
        <v>150</v>
      </c>
      <c r="H167" s="51" t="str">
        <f aca="true" t="shared" si="1" ref="H167:H230">CONCATENATE(B167," ",C167," / 08"," ",D167)</f>
        <v>K SNT S 070 / 08 E-Werk Braunstein</v>
      </c>
    </row>
    <row r="168" spans="1:8" s="50" customFormat="1" ht="12.75">
      <c r="A168" s="50">
        <v>69</v>
      </c>
      <c r="B168" s="50" t="s">
        <v>19</v>
      </c>
      <c r="C168" s="54" t="s">
        <v>151</v>
      </c>
      <c r="D168" s="50" t="s">
        <v>152</v>
      </c>
      <c r="H168" s="51" t="str">
        <f t="shared" si="1"/>
        <v>K SNT S 071 / 08 E-Werk der Gemeinde Mürzsteg</v>
      </c>
    </row>
    <row r="169" spans="1:8" s="50" customFormat="1" ht="12.75">
      <c r="A169" s="50">
        <v>70</v>
      </c>
      <c r="B169" s="50" t="s">
        <v>19</v>
      </c>
      <c r="C169" s="54" t="s">
        <v>153</v>
      </c>
      <c r="D169" s="50" t="s">
        <v>154</v>
      </c>
      <c r="H169" s="51" t="str">
        <f t="shared" si="1"/>
        <v>K SNT S 072 / 08 E-Werk der Marktgemeinde Unzmarkt-Frauenburg</v>
      </c>
    </row>
    <row r="170" spans="1:8" s="50" customFormat="1" ht="12.75">
      <c r="A170" s="50">
        <v>71</v>
      </c>
      <c r="B170" s="50" t="s">
        <v>19</v>
      </c>
      <c r="C170" s="54" t="s">
        <v>155</v>
      </c>
      <c r="D170" s="50" t="s">
        <v>156</v>
      </c>
      <c r="H170" s="51" t="str">
        <f t="shared" si="1"/>
        <v>K SNT S 073 / 08 E-Werk Ebner GesmbH</v>
      </c>
    </row>
    <row r="171" spans="1:8" s="50" customFormat="1" ht="12.75">
      <c r="A171" s="50">
        <v>72</v>
      </c>
      <c r="B171" s="50" t="s">
        <v>19</v>
      </c>
      <c r="C171" s="54" t="s">
        <v>157</v>
      </c>
      <c r="D171" s="50" t="s">
        <v>158</v>
      </c>
      <c r="H171" s="51" t="str">
        <f t="shared" si="1"/>
        <v>K SNT S 074 / 08 E-Werk Neudau Kottulinsky KG</v>
      </c>
    </row>
    <row r="172" spans="1:8" s="50" customFormat="1" ht="12.75">
      <c r="A172" s="50">
        <v>73</v>
      </c>
      <c r="B172" s="50" t="s">
        <v>19</v>
      </c>
      <c r="C172" s="54" t="s">
        <v>159</v>
      </c>
      <c r="D172" s="50" t="s">
        <v>160</v>
      </c>
      <c r="H172" s="51" t="str">
        <f t="shared" si="1"/>
        <v>K SNT S 075 / 08 Ing.Peter Böhm, Inhaber der nicht prot. Fa. "E-Werk Piwetz"</v>
      </c>
    </row>
    <row r="173" spans="1:8" s="50" customFormat="1" ht="12.75">
      <c r="A173" s="50">
        <v>74</v>
      </c>
      <c r="B173" s="50" t="s">
        <v>19</v>
      </c>
      <c r="C173" s="54" t="s">
        <v>161</v>
      </c>
      <c r="D173" s="50" t="s">
        <v>162</v>
      </c>
      <c r="H173" s="51" t="str">
        <f t="shared" si="1"/>
        <v>K SNT S 076 / 08 E-Werk Ranklleiten</v>
      </c>
    </row>
    <row r="174" spans="1:8" s="50" customFormat="1" ht="12.75">
      <c r="A174" s="50">
        <v>75</v>
      </c>
      <c r="B174" s="50" t="s">
        <v>19</v>
      </c>
      <c r="C174" s="54" t="s">
        <v>163</v>
      </c>
      <c r="D174" s="50" t="s">
        <v>164</v>
      </c>
      <c r="H174" s="51" t="str">
        <f t="shared" si="1"/>
        <v>K SNT S 077 / 08 E-Werk Redlmühle B. Drack</v>
      </c>
    </row>
    <row r="175" spans="1:8" s="50" customFormat="1" ht="12.75">
      <c r="A175" s="50">
        <v>76</v>
      </c>
      <c r="B175" s="50" t="s">
        <v>19</v>
      </c>
      <c r="C175" s="54" t="s">
        <v>165</v>
      </c>
      <c r="D175" s="50" t="s">
        <v>166</v>
      </c>
      <c r="H175" s="51" t="str">
        <f t="shared" si="1"/>
        <v>K SNT S 078 / 08 E-Werk Sarmingstein Ing. H. Engelmann &amp; Co KEG</v>
      </c>
    </row>
    <row r="176" spans="1:8" s="50" customFormat="1" ht="12.75">
      <c r="A176" s="50">
        <v>77</v>
      </c>
      <c r="B176" s="50" t="s">
        <v>19</v>
      </c>
      <c r="C176" s="54" t="s">
        <v>167</v>
      </c>
      <c r="D176" s="50" t="s">
        <v>168</v>
      </c>
      <c r="H176" s="51" t="str">
        <f t="shared" si="1"/>
        <v>K SNT S 079 / 08 E-Werk Schwaighofer GmbH</v>
      </c>
    </row>
    <row r="177" spans="1:8" s="50" customFormat="1" ht="12.75">
      <c r="A177" s="50">
        <v>78</v>
      </c>
      <c r="B177" s="50" t="s">
        <v>19</v>
      </c>
      <c r="C177" s="54" t="s">
        <v>169</v>
      </c>
      <c r="D177" s="50" t="s">
        <v>170</v>
      </c>
      <c r="H177" s="51" t="str">
        <f t="shared" si="1"/>
        <v>K SNT S 080 / 08 E-Werk Sigl GmbH</v>
      </c>
    </row>
    <row r="178" spans="1:8" s="50" customFormat="1" ht="12.75">
      <c r="A178" s="50">
        <v>79</v>
      </c>
      <c r="B178" s="50" t="s">
        <v>19</v>
      </c>
      <c r="C178" s="54" t="s">
        <v>171</v>
      </c>
      <c r="D178" s="50" t="s">
        <v>172</v>
      </c>
      <c r="H178" s="51" t="str">
        <f t="shared" si="1"/>
        <v>K SNT S 081 / 08 E-Werk Stadler GmbH</v>
      </c>
    </row>
    <row r="179" spans="1:8" s="50" customFormat="1" ht="12.75">
      <c r="A179" s="50">
        <v>80</v>
      </c>
      <c r="B179" s="50" t="s">
        <v>19</v>
      </c>
      <c r="C179" s="54" t="s">
        <v>173</v>
      </c>
      <c r="D179" s="50" t="s">
        <v>174</v>
      </c>
      <c r="H179" s="51" t="str">
        <f t="shared" si="1"/>
        <v>K SNT S 082 / 08 E-Werk Stubenberg reg.Gen.m.b.H.</v>
      </c>
    </row>
    <row r="180" spans="1:8" s="50" customFormat="1" ht="12.75">
      <c r="A180" s="50">
        <v>81</v>
      </c>
      <c r="B180" s="50" t="s">
        <v>19</v>
      </c>
      <c r="C180" s="54" t="s">
        <v>175</v>
      </c>
      <c r="D180" s="50" t="s">
        <v>176</v>
      </c>
      <c r="H180" s="51" t="str">
        <f t="shared" si="1"/>
        <v>K SNT S 083 / 08 E-Werk Wüster KG</v>
      </c>
    </row>
    <row r="181" spans="1:8" s="50" customFormat="1" ht="12.75">
      <c r="A181" s="50">
        <v>82</v>
      </c>
      <c r="B181" s="50" t="s">
        <v>19</v>
      </c>
      <c r="C181" s="54" t="s">
        <v>177</v>
      </c>
      <c r="D181" s="50" t="s">
        <v>178</v>
      </c>
      <c r="H181" s="51" t="str">
        <f t="shared" si="1"/>
        <v>K SNT S 084 / 08 E-Werksgemeinschaft Dietrichschlag</v>
      </c>
    </row>
    <row r="182" spans="1:8" s="50" customFormat="1" ht="12.75">
      <c r="A182" s="50">
        <v>83</v>
      </c>
      <c r="B182" s="50" t="s">
        <v>19</v>
      </c>
      <c r="C182" s="54" t="s">
        <v>179</v>
      </c>
      <c r="D182" s="50" t="s">
        <v>180</v>
      </c>
      <c r="H182" s="51" t="str">
        <f t="shared" si="1"/>
        <v>K SNT S 085 / 08 Feistritzthaler Elektrizitätswerk reg.Gen.m.b.H.</v>
      </c>
    </row>
    <row r="183" spans="1:8" s="50" customFormat="1" ht="12.75">
      <c r="A183" s="50">
        <v>84</v>
      </c>
      <c r="B183" s="50" t="s">
        <v>19</v>
      </c>
      <c r="C183" s="54" t="s">
        <v>181</v>
      </c>
      <c r="D183" s="50" t="s">
        <v>182</v>
      </c>
      <c r="H183" s="51" t="str">
        <f t="shared" si="1"/>
        <v>K SNT S 086 / 08 Gemeindewerke Kematen Elektrizitätswerk</v>
      </c>
    </row>
    <row r="184" spans="1:8" s="50" customFormat="1" ht="12.75">
      <c r="A184" s="50">
        <v>85</v>
      </c>
      <c r="B184" s="50" t="s">
        <v>19</v>
      </c>
      <c r="C184" s="54" t="s">
        <v>183</v>
      </c>
      <c r="D184" s="50" t="s">
        <v>184</v>
      </c>
      <c r="H184" s="51" t="str">
        <f t="shared" si="1"/>
        <v>K SNT S 088 / 08 Gertraud Schafler GmbH</v>
      </c>
    </row>
    <row r="185" spans="1:8" s="50" customFormat="1" ht="12.75">
      <c r="A185" s="50">
        <v>86</v>
      </c>
      <c r="B185" s="50" t="s">
        <v>19</v>
      </c>
      <c r="C185" s="54" t="s">
        <v>185</v>
      </c>
      <c r="D185" s="50" t="s">
        <v>186</v>
      </c>
      <c r="H185" s="51" t="str">
        <f t="shared" si="1"/>
        <v>K SNT S 089 / 08 Getzner, Mutter &amp; Cie. Ges.m.b.H. &amp; Co.</v>
      </c>
    </row>
    <row r="186" spans="1:8" s="50" customFormat="1" ht="12.75">
      <c r="A186" s="50">
        <v>87</v>
      </c>
      <c r="B186" s="50" t="s">
        <v>19</v>
      </c>
      <c r="C186" s="54" t="s">
        <v>187</v>
      </c>
      <c r="D186" s="50" t="s">
        <v>188</v>
      </c>
      <c r="H186" s="51" t="str">
        <f t="shared" si="1"/>
        <v>K SNT S 090 / 08 H &amp; C Polsterer Ges.n.b.R</v>
      </c>
    </row>
    <row r="187" spans="1:8" s="50" customFormat="1" ht="12.75">
      <c r="A187" s="50">
        <v>88</v>
      </c>
      <c r="B187" s="50" t="s">
        <v>19</v>
      </c>
      <c r="C187" s="54" t="s">
        <v>189</v>
      </c>
      <c r="D187" s="50" t="s">
        <v>190</v>
      </c>
      <c r="H187" s="51" t="str">
        <f t="shared" si="1"/>
        <v>K SNT S 091 / 08 Helmut und Kurt Kneidinger Ges.m.b.H.</v>
      </c>
    </row>
    <row r="188" spans="1:8" s="50" customFormat="1" ht="12.75">
      <c r="A188" s="50">
        <v>89</v>
      </c>
      <c r="B188" s="50" t="s">
        <v>19</v>
      </c>
      <c r="C188" s="54" t="s">
        <v>191</v>
      </c>
      <c r="D188" s="50" t="s">
        <v>192</v>
      </c>
      <c r="H188" s="51" t="str">
        <f t="shared" si="1"/>
        <v>K SNT S 093 / 08 Elektrizitätswerk Johann Dandler Ges.m.b.H. &amp; Co KG</v>
      </c>
    </row>
    <row r="189" spans="1:8" s="50" customFormat="1" ht="12.75">
      <c r="A189" s="50">
        <v>90</v>
      </c>
      <c r="B189" s="50" t="s">
        <v>19</v>
      </c>
      <c r="C189" s="54" t="s">
        <v>193</v>
      </c>
      <c r="D189" s="50" t="s">
        <v>194</v>
      </c>
      <c r="H189" s="51" t="str">
        <f t="shared" si="1"/>
        <v>K SNT S 094 / 08 K.u.F. Drack Gesellschaft m.b.H. &amp; Co. KG</v>
      </c>
    </row>
    <row r="190" spans="1:8" s="50" customFormat="1" ht="12.75">
      <c r="A190" s="50">
        <v>91</v>
      </c>
      <c r="B190" s="50" t="s">
        <v>19</v>
      </c>
      <c r="C190" s="54" t="s">
        <v>195</v>
      </c>
      <c r="D190" s="50" t="s">
        <v>196</v>
      </c>
      <c r="H190" s="51" t="str">
        <f t="shared" si="1"/>
        <v>K SNT S 095 / 08 Karl Mitheis GmbH</v>
      </c>
    </row>
    <row r="191" spans="1:8" s="50" customFormat="1" ht="12.75">
      <c r="A191" s="50">
        <v>92</v>
      </c>
      <c r="B191" s="50" t="s">
        <v>19</v>
      </c>
      <c r="C191" s="54" t="s">
        <v>197</v>
      </c>
      <c r="D191" s="50" t="s">
        <v>198</v>
      </c>
      <c r="H191" s="51" t="str">
        <f t="shared" si="1"/>
        <v>K SNT S 096 / 08 Karlstrom - Ing. Josef Karl</v>
      </c>
    </row>
    <row r="192" spans="1:8" s="50" customFormat="1" ht="12.75">
      <c r="A192" s="50">
        <v>93</v>
      </c>
      <c r="B192" s="50" t="s">
        <v>19</v>
      </c>
      <c r="C192" s="54" t="s">
        <v>199</v>
      </c>
      <c r="D192" s="50" t="s">
        <v>200</v>
      </c>
      <c r="H192" s="51" t="str">
        <f t="shared" si="1"/>
        <v>K SNT S 097 / 08 Klausbauer Holzindustrie Ges.m.b.H. &amp; Co. KG</v>
      </c>
    </row>
    <row r="193" spans="1:8" s="50" customFormat="1" ht="12.75">
      <c r="A193" s="50">
        <v>94</v>
      </c>
      <c r="B193" s="50" t="s">
        <v>19</v>
      </c>
      <c r="C193" s="54" t="s">
        <v>201</v>
      </c>
      <c r="D193" s="50" t="s">
        <v>202</v>
      </c>
      <c r="H193" s="51" t="str">
        <f t="shared" si="1"/>
        <v>K SNT S 098 / 08 Kommunalbetriebe Hopfgarten Ges.m.b.H.</v>
      </c>
    </row>
    <row r="194" spans="1:8" s="50" customFormat="1" ht="12.75">
      <c r="A194" s="50">
        <v>95</v>
      </c>
      <c r="B194" s="50" t="s">
        <v>19</v>
      </c>
      <c r="C194" s="54" t="s">
        <v>203</v>
      </c>
      <c r="D194" s="50" t="s">
        <v>204</v>
      </c>
      <c r="H194" s="51" t="str">
        <f t="shared" si="1"/>
        <v>K SNT S 099 / 08 Kommunalbetriebe Rinn GmbH</v>
      </c>
    </row>
    <row r="195" spans="1:8" s="50" customFormat="1" ht="12.75">
      <c r="A195" s="50">
        <v>96</v>
      </c>
      <c r="B195" s="50" t="s">
        <v>19</v>
      </c>
      <c r="C195" s="54" t="s">
        <v>205</v>
      </c>
      <c r="D195" s="50" t="s">
        <v>206</v>
      </c>
      <c r="H195" s="51" t="str">
        <f t="shared" si="1"/>
        <v>K SNT S 100 / 08 Kraftwerk Glatzing-Rüstorf reg.Gen.m.b.H.</v>
      </c>
    </row>
    <row r="196" spans="1:8" s="50" customFormat="1" ht="12.75">
      <c r="A196" s="50">
        <v>97</v>
      </c>
      <c r="B196" s="50" t="s">
        <v>19</v>
      </c>
      <c r="C196" s="54" t="s">
        <v>207</v>
      </c>
      <c r="D196" s="50" t="s">
        <v>208</v>
      </c>
      <c r="H196" s="51" t="str">
        <f t="shared" si="1"/>
        <v>K SNT S 101 / 08 Kraftwerk Haim KG</v>
      </c>
    </row>
    <row r="197" spans="1:8" s="50" customFormat="1" ht="12.75">
      <c r="A197" s="50">
        <v>98</v>
      </c>
      <c r="B197" s="50" t="s">
        <v>19</v>
      </c>
      <c r="C197" s="54" t="s">
        <v>209</v>
      </c>
      <c r="D197" s="50" t="s">
        <v>210</v>
      </c>
      <c r="H197" s="51" t="str">
        <f t="shared" si="1"/>
        <v>K SNT S 103 / 08 Kupelwiesersche Forstverwaltung</v>
      </c>
    </row>
    <row r="198" spans="1:8" s="50" customFormat="1" ht="12.75">
      <c r="A198" s="50">
        <v>99</v>
      </c>
      <c r="B198" s="50" t="s">
        <v>19</v>
      </c>
      <c r="C198" s="54" t="s">
        <v>211</v>
      </c>
      <c r="D198" s="50" t="s">
        <v>212</v>
      </c>
      <c r="H198" s="51" t="str">
        <f t="shared" si="1"/>
        <v>K SNT S 104 / 08 Licht- und Kraftstromvertrieb der Gemeinde Opponitz</v>
      </c>
    </row>
    <row r="199" spans="1:8" s="50" customFormat="1" ht="12.75">
      <c r="A199" s="50">
        <v>100</v>
      </c>
      <c r="B199" s="50" t="s">
        <v>19</v>
      </c>
      <c r="C199" s="54" t="s">
        <v>213</v>
      </c>
      <c r="D199" s="50" t="s">
        <v>214</v>
      </c>
      <c r="H199" s="51" t="str">
        <f t="shared" si="1"/>
        <v>K SNT S 105 / 08 Licht- und Kraftvertrieb der Gemeinde Hollenstein an der Ybbs</v>
      </c>
    </row>
    <row r="200" spans="1:8" s="50" customFormat="1" ht="12.75">
      <c r="A200" s="50">
        <v>101</v>
      </c>
      <c r="B200" s="50" t="s">
        <v>19</v>
      </c>
      <c r="C200" s="54" t="s">
        <v>215</v>
      </c>
      <c r="D200" s="50" t="s">
        <v>216</v>
      </c>
      <c r="H200" s="51" t="str">
        <f t="shared" si="1"/>
        <v>K SNT S 106 / 08 Licht- u. Kraftstromvertrieb d. Marktgemeinde Göstling an der Ybbs</v>
      </c>
    </row>
    <row r="201" spans="1:8" s="50" customFormat="1" ht="12.75">
      <c r="A201" s="50">
        <v>102</v>
      </c>
      <c r="B201" s="50" t="s">
        <v>19</v>
      </c>
      <c r="C201" s="54" t="s">
        <v>217</v>
      </c>
      <c r="D201" s="50" t="s">
        <v>218</v>
      </c>
      <c r="H201" s="51" t="str">
        <f t="shared" si="1"/>
        <v>K SNT S 107 / 08 Mag. Engelbert Tassotti EW und EVU</v>
      </c>
    </row>
    <row r="202" spans="1:8" s="50" customFormat="1" ht="12.75">
      <c r="A202" s="50">
        <v>103</v>
      </c>
      <c r="B202" s="50" t="s">
        <v>19</v>
      </c>
      <c r="C202" s="54" t="s">
        <v>219</v>
      </c>
      <c r="D202" s="50" t="s">
        <v>220</v>
      </c>
      <c r="H202" s="51" t="str">
        <f t="shared" si="1"/>
        <v>K SNT S 108 / 08 Marktgemeinde Neumarkt Versorgungsbetriebsges.m.b.H.</v>
      </c>
    </row>
    <row r="203" spans="1:8" s="50" customFormat="1" ht="12.75">
      <c r="A203" s="50">
        <v>104</v>
      </c>
      <c r="B203" s="50" t="s">
        <v>19</v>
      </c>
      <c r="C203" s="54" t="s">
        <v>221</v>
      </c>
      <c r="D203" s="50" t="s">
        <v>222</v>
      </c>
      <c r="H203" s="51" t="str">
        <f t="shared" si="1"/>
        <v>K SNT S 109 / 08 Montafonerbahn AG</v>
      </c>
    </row>
    <row r="204" spans="1:8" s="50" customFormat="1" ht="12.75">
      <c r="A204" s="50">
        <v>105</v>
      </c>
      <c r="B204" s="50" t="s">
        <v>19</v>
      </c>
      <c r="C204" s="54" t="s">
        <v>223</v>
      </c>
      <c r="D204" s="50" t="s">
        <v>224</v>
      </c>
      <c r="H204" s="51" t="str">
        <f t="shared" si="1"/>
        <v>K SNT S 110 / 08 Murauer Stadtwerke GmbH</v>
      </c>
    </row>
    <row r="205" spans="1:8" s="50" customFormat="1" ht="12.75">
      <c r="A205" s="50">
        <v>106</v>
      </c>
      <c r="B205" s="50" t="s">
        <v>19</v>
      </c>
      <c r="C205" s="54" t="s">
        <v>225</v>
      </c>
      <c r="D205" s="50" t="s">
        <v>226</v>
      </c>
      <c r="H205" s="51" t="str">
        <f t="shared" si="1"/>
        <v>K SNT S 111 / 08 Lichtgenossenschaft Neukirchen reg. Gen. m. b. H.</v>
      </c>
    </row>
    <row r="206" spans="1:8" s="50" customFormat="1" ht="12.75">
      <c r="A206" s="50">
        <v>107</v>
      </c>
      <c r="B206" s="50" t="s">
        <v>19</v>
      </c>
      <c r="C206" s="54" t="s">
        <v>227</v>
      </c>
      <c r="D206" s="50" t="s">
        <v>228</v>
      </c>
      <c r="H206" s="51" t="str">
        <f t="shared" si="1"/>
        <v>K SNT S 112 / 08 P.K. Energieversorgungs-GmbH</v>
      </c>
    </row>
    <row r="207" spans="1:8" s="50" customFormat="1" ht="12.75">
      <c r="A207" s="50">
        <v>108</v>
      </c>
      <c r="B207" s="50" t="s">
        <v>19</v>
      </c>
      <c r="C207" s="54">
        <v>113</v>
      </c>
      <c r="D207" s="50" t="s">
        <v>229</v>
      </c>
      <c r="H207" s="51" t="str">
        <f t="shared" si="1"/>
        <v>K SNT S 113 / 08 Pengg Johann Holding Ges.m.b.H</v>
      </c>
    </row>
    <row r="208" spans="1:8" s="50" customFormat="1" ht="12.75">
      <c r="A208" s="50">
        <v>109</v>
      </c>
      <c r="B208" s="50" t="s">
        <v>19</v>
      </c>
      <c r="C208" s="54" t="s">
        <v>230</v>
      </c>
      <c r="D208" s="50" t="s">
        <v>231</v>
      </c>
      <c r="H208" s="51" t="str">
        <f t="shared" si="1"/>
        <v>K SNT S 114 / 08 Pölsler Friedrich Säge- und Elektrizitätswerk</v>
      </c>
    </row>
    <row r="209" spans="1:8" s="50" customFormat="1" ht="12.75">
      <c r="A209" s="50">
        <v>110</v>
      </c>
      <c r="B209" s="50" t="s">
        <v>19</v>
      </c>
      <c r="C209" s="54" t="s">
        <v>232</v>
      </c>
      <c r="D209" s="50" t="s">
        <v>233</v>
      </c>
      <c r="H209" s="51" t="str">
        <f t="shared" si="1"/>
        <v>K SNT S 115 / 08 Revertera'sches Elektrizitätswerk</v>
      </c>
    </row>
    <row r="210" spans="1:8" s="50" customFormat="1" ht="12.75">
      <c r="A210" s="50">
        <v>111</v>
      </c>
      <c r="B210" s="50" t="s">
        <v>19</v>
      </c>
      <c r="C210" s="54" t="s">
        <v>234</v>
      </c>
      <c r="D210" s="50" t="s">
        <v>235</v>
      </c>
      <c r="H210" s="51" t="str">
        <f t="shared" si="1"/>
        <v>K SNT S 116 / 08 Schwarz, Wagendorffer &amp; Co. Elektrizitätswerk GmbH</v>
      </c>
    </row>
    <row r="211" spans="1:8" s="50" customFormat="1" ht="12.75">
      <c r="A211" s="50">
        <v>112</v>
      </c>
      <c r="B211" s="50" t="s">
        <v>19</v>
      </c>
      <c r="C211" s="54" t="s">
        <v>236</v>
      </c>
      <c r="D211" s="50" t="s">
        <v>237</v>
      </c>
      <c r="H211" s="51" t="str">
        <f t="shared" si="1"/>
        <v>K SNT S 117 / 08 Stadtbetriebe Mariazell Ges.m.b.H.</v>
      </c>
    </row>
    <row r="212" spans="1:8" s="50" customFormat="1" ht="12.75">
      <c r="A212" s="50">
        <v>113</v>
      </c>
      <c r="B212" s="50" t="s">
        <v>19</v>
      </c>
      <c r="C212" s="54" t="s">
        <v>238</v>
      </c>
      <c r="D212" s="50" t="s">
        <v>239</v>
      </c>
      <c r="H212" s="51" t="str">
        <f t="shared" si="1"/>
        <v>K SNT S 118 / 08 Städtische Betriebe Rottenmann GmbH</v>
      </c>
    </row>
    <row r="213" spans="1:8" s="50" customFormat="1" ht="12.75">
      <c r="A213" s="50">
        <v>114</v>
      </c>
      <c r="B213" s="50" t="s">
        <v>19</v>
      </c>
      <c r="C213" s="54" t="s">
        <v>240</v>
      </c>
      <c r="D213" s="50" t="s">
        <v>241</v>
      </c>
      <c r="H213" s="51" t="str">
        <f t="shared" si="1"/>
        <v>K SNT S 119 / 08 Stadtwerke Amstetten</v>
      </c>
    </row>
    <row r="214" spans="1:8" s="50" customFormat="1" ht="12.75">
      <c r="A214" s="50">
        <v>115</v>
      </c>
      <c r="B214" s="50" t="s">
        <v>19</v>
      </c>
      <c r="C214" s="54" t="s">
        <v>242</v>
      </c>
      <c r="D214" s="50" t="s">
        <v>243</v>
      </c>
      <c r="H214" s="51" t="str">
        <f t="shared" si="1"/>
        <v>K SNT S 120 / 08 Elektrizitätswerke Bad Radkersburg GmbH</v>
      </c>
    </row>
    <row r="215" spans="1:8" s="50" customFormat="1" ht="12.75">
      <c r="A215" s="50">
        <v>116</v>
      </c>
      <c r="B215" s="50" t="s">
        <v>19</v>
      </c>
      <c r="C215" s="54" t="s">
        <v>244</v>
      </c>
      <c r="D215" s="50" t="s">
        <v>245</v>
      </c>
      <c r="H215" s="51" t="str">
        <f t="shared" si="1"/>
        <v>K SNT S 121 / 08 Stadtwerke Feldkirch</v>
      </c>
    </row>
    <row r="216" spans="1:8" s="50" customFormat="1" ht="12.75">
      <c r="A216" s="50">
        <v>117</v>
      </c>
      <c r="B216" s="50" t="s">
        <v>19</v>
      </c>
      <c r="C216" s="54" t="s">
        <v>246</v>
      </c>
      <c r="D216" s="50" t="s">
        <v>247</v>
      </c>
      <c r="H216" s="51" t="str">
        <f t="shared" si="1"/>
        <v>K SNT S 122 / 08 Stadtwerke Fürstenfeld GmbH</v>
      </c>
    </row>
    <row r="217" spans="1:8" s="50" customFormat="1" ht="12.75">
      <c r="A217" s="50">
        <v>118</v>
      </c>
      <c r="B217" s="50" t="s">
        <v>19</v>
      </c>
      <c r="C217" s="54" t="s">
        <v>248</v>
      </c>
      <c r="D217" s="50" t="s">
        <v>249</v>
      </c>
      <c r="H217" s="51" t="str">
        <f t="shared" si="1"/>
        <v>K SNT S 123 / 08 Stadtwerke Hall in Tirol Ges.m.b.H.</v>
      </c>
    </row>
    <row r="218" spans="1:8" s="50" customFormat="1" ht="12.75">
      <c r="A218" s="50">
        <v>119</v>
      </c>
      <c r="B218" s="50" t="s">
        <v>19</v>
      </c>
      <c r="C218" s="54" t="s">
        <v>250</v>
      </c>
      <c r="D218" s="50" t="s">
        <v>251</v>
      </c>
      <c r="H218" s="51" t="str">
        <f t="shared" si="1"/>
        <v>K SNT S 124 / 08 Stadtwerke Hartberg Energieversorgungs-Ges.m.b.H.</v>
      </c>
    </row>
    <row r="219" spans="1:8" s="50" customFormat="1" ht="12.75">
      <c r="A219" s="50">
        <v>120</v>
      </c>
      <c r="B219" s="50" t="s">
        <v>19</v>
      </c>
      <c r="C219" s="54" t="s">
        <v>252</v>
      </c>
      <c r="D219" s="50" t="s">
        <v>253</v>
      </c>
      <c r="H219" s="51" t="str">
        <f t="shared" si="1"/>
        <v>K SNT S 125 / 08 Stadtwerke Imst</v>
      </c>
    </row>
    <row r="220" spans="1:8" s="50" customFormat="1" ht="12.75">
      <c r="A220" s="50">
        <v>121</v>
      </c>
      <c r="B220" s="50" t="s">
        <v>19</v>
      </c>
      <c r="C220" s="54" t="s">
        <v>254</v>
      </c>
      <c r="D220" s="50" t="s">
        <v>255</v>
      </c>
      <c r="H220" s="51" t="str">
        <f t="shared" si="1"/>
        <v>K SNT S 126 / 08 Stadtwerke Kitzbühel</v>
      </c>
    </row>
    <row r="221" spans="1:8" s="50" customFormat="1" ht="12.75">
      <c r="A221" s="50">
        <v>122</v>
      </c>
      <c r="B221" s="50" t="s">
        <v>19</v>
      </c>
      <c r="C221" s="54" t="s">
        <v>256</v>
      </c>
      <c r="D221" s="50" t="s">
        <v>257</v>
      </c>
      <c r="H221" s="51" t="str">
        <f t="shared" si="1"/>
        <v>K SNT S 127 / 08 Stadtwerke Kufstein Gesellschaft m.b.H</v>
      </c>
    </row>
    <row r="222" spans="1:8" s="50" customFormat="1" ht="12.75">
      <c r="A222" s="50">
        <v>123</v>
      </c>
      <c r="B222" s="50" t="s">
        <v>19</v>
      </c>
      <c r="C222" s="54" t="s">
        <v>258</v>
      </c>
      <c r="D222" s="50" t="s">
        <v>259</v>
      </c>
      <c r="H222" s="51" t="str">
        <f t="shared" si="1"/>
        <v>K SNT S 128 / 08 Stadtwerke Leoben-Stromversorgung</v>
      </c>
    </row>
    <row r="223" spans="1:8" s="50" customFormat="1" ht="12.75">
      <c r="A223" s="50">
        <v>124</v>
      </c>
      <c r="B223" s="50" t="s">
        <v>19</v>
      </c>
      <c r="C223" s="54" t="s">
        <v>260</v>
      </c>
      <c r="D223" s="50" t="s">
        <v>261</v>
      </c>
      <c r="H223" s="51" t="str">
        <f t="shared" si="1"/>
        <v>K SNT S 129 / 08 Stadtwerke Schwaz GmbH</v>
      </c>
    </row>
    <row r="224" spans="1:8" s="50" customFormat="1" ht="12.75">
      <c r="A224" s="50">
        <v>125</v>
      </c>
      <c r="B224" s="50" t="s">
        <v>19</v>
      </c>
      <c r="C224" s="54" t="s">
        <v>262</v>
      </c>
      <c r="D224" s="50" t="s">
        <v>263</v>
      </c>
      <c r="H224" s="51" t="str">
        <f t="shared" si="1"/>
        <v>K SNT S 130 / 08 Stadtwerke Trofaiach Ges.m.b.H.</v>
      </c>
    </row>
    <row r="225" spans="1:8" s="50" customFormat="1" ht="12.75">
      <c r="A225" s="50">
        <v>126</v>
      </c>
      <c r="B225" s="50" t="s">
        <v>19</v>
      </c>
      <c r="C225" s="54">
        <v>131</v>
      </c>
      <c r="D225" s="50" t="s">
        <v>264</v>
      </c>
      <c r="H225" s="51" t="str">
        <f t="shared" si="1"/>
        <v>K SNT S 131 / 08 Stadtwerke Voitsberg</v>
      </c>
    </row>
    <row r="226" spans="1:8" s="50" customFormat="1" ht="12.75">
      <c r="A226" s="50">
        <v>127</v>
      </c>
      <c r="B226" s="50" t="s">
        <v>19</v>
      </c>
      <c r="C226" s="54" t="s">
        <v>265</v>
      </c>
      <c r="D226" s="50" t="s">
        <v>266</v>
      </c>
      <c r="H226" s="51" t="str">
        <f t="shared" si="1"/>
        <v>K SNT S 132 / 08 Stadtwerke Wörgl Ges.m.b.H.</v>
      </c>
    </row>
    <row r="227" spans="1:8" s="50" customFormat="1" ht="12.75">
      <c r="A227" s="50">
        <v>128</v>
      </c>
      <c r="B227" s="50" t="s">
        <v>19</v>
      </c>
      <c r="C227" s="54" t="s">
        <v>267</v>
      </c>
      <c r="D227" s="50" t="s">
        <v>268</v>
      </c>
      <c r="H227" s="51" t="str">
        <f t="shared" si="1"/>
        <v>K SNT S 133 / 08 The Langau Trust, p.A. Forstverwaltung Langau</v>
      </c>
    </row>
    <row r="228" spans="1:8" s="50" customFormat="1" ht="12.75">
      <c r="A228" s="50">
        <v>129</v>
      </c>
      <c r="B228" s="50" t="s">
        <v>19</v>
      </c>
      <c r="C228" s="54" t="s">
        <v>269</v>
      </c>
      <c r="D228" s="50" t="s">
        <v>270</v>
      </c>
      <c r="H228" s="51" t="str">
        <f t="shared" si="1"/>
        <v>K SNT S 135 / 08 Überland Strom GmbH</v>
      </c>
    </row>
    <row r="229" spans="1:8" s="50" customFormat="1" ht="12.75">
      <c r="A229" s="50">
        <v>130</v>
      </c>
      <c r="B229" s="50" t="s">
        <v>19</v>
      </c>
      <c r="C229" s="54" t="s">
        <v>271</v>
      </c>
      <c r="D229" s="50" t="s">
        <v>272</v>
      </c>
      <c r="H229" s="51" t="str">
        <f t="shared" si="1"/>
        <v>K SNT S 138 / 08 AAE Wasserkraft Gesellschaft m.b.H.</v>
      </c>
    </row>
    <row r="230" spans="1:8" s="50" customFormat="1" ht="12.75">
      <c r="A230" s="50">
        <v>131</v>
      </c>
      <c r="B230" s="50" t="s">
        <v>19</v>
      </c>
      <c r="C230" s="54" t="s">
        <v>273</v>
      </c>
      <c r="D230" s="50" t="s">
        <v>274</v>
      </c>
      <c r="H230" s="51" t="str">
        <f t="shared" si="1"/>
        <v>K SNT S 139 / 08 Elektrizitätswerk Karl-Heinz Reinisch</v>
      </c>
    </row>
    <row r="231" spans="1:8" s="50" customFormat="1" ht="12.75">
      <c r="A231" s="50">
        <v>132</v>
      </c>
      <c r="B231" s="50" t="s">
        <v>19</v>
      </c>
      <c r="C231" s="54" t="s">
        <v>275</v>
      </c>
      <c r="D231" s="50" t="s">
        <v>276</v>
      </c>
      <c r="H231" s="51" t="str">
        <f>CONCATENATE(B231," ",C231," / 08"," ",D231)</f>
        <v>K SNT S 140 / 08 Plövner Schmiede Betriebsgesellschaft m.b.H.</v>
      </c>
    </row>
  </sheetData>
  <sheetProtection password="A442" sheet="1" objects="1" scenarios="1"/>
  <mergeCells count="6">
    <mergeCell ref="B15:B16"/>
    <mergeCell ref="B32:B34"/>
    <mergeCell ref="C32:C34"/>
    <mergeCell ref="A7:D7"/>
    <mergeCell ref="A8:D8"/>
    <mergeCell ref="A9:D9"/>
  </mergeCells>
  <dataValidations count="1">
    <dataValidation type="whole" operator="greaterThanOrEqual" allowBlank="1" showInputMessage="1" showErrorMessage="1" errorTitle="Fehlermeldung" error="In diesem Feld ist das Datum des Bilanzstichtages in Ihrem Unternehmen einzugeben!" sqref="C23">
      <formula1>0</formula1>
    </dataValidation>
  </dataValidations>
  <printOptions/>
  <pageMargins left="0.75" right="0.27" top="1" bottom="1" header="0.4921259845" footer="0.4921259845"/>
  <pageSetup fitToHeight="1" fitToWidth="1" horizontalDpi="600" verticalDpi="600" orientation="portrait" paperSize="9" scale="96" r:id="rId3"/>
  <headerFooter alignWithMargins="0">
    <oddHeader>&amp;R&amp;A</oddHeader>
    <oddFooter>&amp;C&amp;F&amp;RSeite &amp;P/&amp;N</oddFooter>
  </headerFooter>
  <ignoredErrors>
    <ignoredError sqref="C101:C231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33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8.28125" style="1" bestFit="1" customWidth="1"/>
    <col min="2" max="2" width="48.57421875" style="1" customWidth="1"/>
    <col min="3" max="12" width="11.57421875" style="1" customWidth="1"/>
    <col min="13" max="16384" width="11.421875" style="1" customWidth="1"/>
  </cols>
  <sheetData>
    <row r="1" spans="1:12" ht="18" customHeight="1">
      <c r="A1" s="281" t="s">
        <v>280</v>
      </c>
      <c r="B1" s="283" t="s">
        <v>281</v>
      </c>
      <c r="C1" s="285" t="str">
        <f>+'Allgemeine Informationen'!A8</f>
        <v>Geschäftsjahr 2008</v>
      </c>
      <c r="D1" s="266"/>
      <c r="E1" s="266"/>
      <c r="F1" s="286" t="str">
        <f>+'Allgemeine Informationen'!C11</f>
        <v>MUSTERNETZBETREIBER</v>
      </c>
      <c r="G1" s="286"/>
      <c r="H1" s="286"/>
      <c r="I1" s="286"/>
      <c r="J1" s="286"/>
      <c r="K1" s="286"/>
      <c r="L1" s="287"/>
    </row>
    <row r="2" spans="1:12" ht="18" customHeight="1">
      <c r="A2" s="282"/>
      <c r="B2" s="284"/>
      <c r="C2" s="267"/>
      <c r="D2" s="267"/>
      <c r="E2" s="267"/>
      <c r="F2" s="288"/>
      <c r="G2" s="288"/>
      <c r="H2" s="288"/>
      <c r="I2" s="288"/>
      <c r="J2" s="288"/>
      <c r="K2" s="288"/>
      <c r="L2" s="289"/>
    </row>
    <row r="3" spans="1:12" ht="15.75">
      <c r="A3" s="61"/>
      <c r="B3" s="62" t="s">
        <v>282</v>
      </c>
      <c r="C3" s="278" t="s">
        <v>283</v>
      </c>
      <c r="D3" s="278"/>
      <c r="E3" s="278"/>
      <c r="F3" s="278"/>
      <c r="G3" s="278"/>
      <c r="H3" s="63"/>
      <c r="I3" s="279" t="s">
        <v>284</v>
      </c>
      <c r="J3" s="280"/>
      <c r="K3" s="63"/>
      <c r="L3" s="63"/>
    </row>
    <row r="4" spans="1:12" ht="38.25">
      <c r="A4" s="64"/>
      <c r="B4" s="65"/>
      <c r="C4" s="66" t="s">
        <v>285</v>
      </c>
      <c r="D4" s="66" t="s">
        <v>286</v>
      </c>
      <c r="E4" s="66" t="s">
        <v>287</v>
      </c>
      <c r="F4" s="66" t="s">
        <v>288</v>
      </c>
      <c r="G4" s="66" t="s">
        <v>289</v>
      </c>
      <c r="H4" s="66" t="s">
        <v>290</v>
      </c>
      <c r="I4" s="66" t="s">
        <v>289</v>
      </c>
      <c r="J4" s="66" t="s">
        <v>285</v>
      </c>
      <c r="K4" s="66" t="s">
        <v>291</v>
      </c>
      <c r="L4" s="66" t="s">
        <v>292</v>
      </c>
    </row>
    <row r="5" spans="1:12" s="2" customFormat="1" ht="12.75">
      <c r="A5" s="67"/>
      <c r="B5" s="68" t="s">
        <v>293</v>
      </c>
      <c r="C5" s="69" t="s">
        <v>294</v>
      </c>
      <c r="D5" s="69" t="str">
        <f>C5</f>
        <v>TEUR</v>
      </c>
      <c r="E5" s="69" t="str">
        <f>C5</f>
        <v>TEUR</v>
      </c>
      <c r="F5" s="69" t="str">
        <f>C5</f>
        <v>TEUR</v>
      </c>
      <c r="G5" s="69" t="str">
        <f>C5</f>
        <v>TEUR</v>
      </c>
      <c r="H5" s="69" t="str">
        <f>C5</f>
        <v>TEUR</v>
      </c>
      <c r="I5" s="69" t="str">
        <f>C5</f>
        <v>TEUR</v>
      </c>
      <c r="J5" s="69" t="str">
        <f>C5</f>
        <v>TEUR</v>
      </c>
      <c r="K5" s="69" t="str">
        <f>C5</f>
        <v>TEUR</v>
      </c>
      <c r="L5" s="69" t="str">
        <f>C5</f>
        <v>TEUR</v>
      </c>
    </row>
    <row r="6" spans="1:12" ht="12.75">
      <c r="A6" s="7" t="s">
        <v>295</v>
      </c>
      <c r="B6" s="8" t="s">
        <v>296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10" t="s">
        <v>297</v>
      </c>
      <c r="B7" s="6" t="s">
        <v>298</v>
      </c>
      <c r="C7" s="71">
        <v>0</v>
      </c>
      <c r="D7" s="71">
        <v>0</v>
      </c>
      <c r="E7" s="71">
        <v>0</v>
      </c>
      <c r="F7" s="71">
        <v>0</v>
      </c>
      <c r="G7" s="72">
        <f aca="true" t="shared" si="0" ref="G7:G13">C7+D7-E7+F7</f>
        <v>0</v>
      </c>
      <c r="H7" s="71">
        <v>0</v>
      </c>
      <c r="I7" s="72">
        <f aca="true" t="shared" si="1" ref="I7:I13">C7+D7-E7+F7-H7</f>
        <v>0</v>
      </c>
      <c r="J7" s="71">
        <v>0</v>
      </c>
      <c r="K7" s="71">
        <v>0</v>
      </c>
      <c r="L7" s="71">
        <v>0</v>
      </c>
    </row>
    <row r="8" spans="1:12" ht="12.75">
      <c r="A8" s="10" t="s">
        <v>299</v>
      </c>
      <c r="B8" s="6" t="s">
        <v>300</v>
      </c>
      <c r="C8" s="72">
        <f>C9+C10+C11+C12</f>
        <v>0</v>
      </c>
      <c r="D8" s="72">
        <f>D9+D10+D11+D12</f>
        <v>0</v>
      </c>
      <c r="E8" s="72">
        <f>E9+E10+E11+E12</f>
        <v>0</v>
      </c>
      <c r="F8" s="72">
        <f>F9+F10+F11+F12</f>
        <v>0</v>
      </c>
      <c r="G8" s="72">
        <f>C8+D8-E8+F8</f>
        <v>0</v>
      </c>
      <c r="H8" s="72">
        <f>H9+H10+H11+H12</f>
        <v>0</v>
      </c>
      <c r="I8" s="72">
        <f>C8+D8-E8+F8-H8</f>
        <v>0</v>
      </c>
      <c r="J8" s="72">
        <f>J9+J10+J11+J12</f>
        <v>0</v>
      </c>
      <c r="K8" s="72">
        <f>K9+K10+K11+K12</f>
        <v>0</v>
      </c>
      <c r="L8" s="72">
        <f>L9+L10+L11+L12</f>
        <v>0</v>
      </c>
    </row>
    <row r="9" spans="1:12" ht="12.75">
      <c r="A9" s="10" t="s">
        <v>301</v>
      </c>
      <c r="B9" s="6" t="s">
        <v>302</v>
      </c>
      <c r="C9" s="73">
        <v>0</v>
      </c>
      <c r="D9" s="73">
        <v>0</v>
      </c>
      <c r="E9" s="73">
        <v>0</v>
      </c>
      <c r="F9" s="73">
        <v>0</v>
      </c>
      <c r="G9" s="74">
        <f t="shared" si="0"/>
        <v>0</v>
      </c>
      <c r="H9" s="73">
        <v>0</v>
      </c>
      <c r="I9" s="74">
        <f t="shared" si="1"/>
        <v>0</v>
      </c>
      <c r="J9" s="73">
        <v>0</v>
      </c>
      <c r="K9" s="73">
        <v>0</v>
      </c>
      <c r="L9" s="73">
        <v>0</v>
      </c>
    </row>
    <row r="10" spans="1:12" ht="12.75">
      <c r="A10" s="10" t="s">
        <v>303</v>
      </c>
      <c r="B10" s="6" t="s">
        <v>304</v>
      </c>
      <c r="C10" s="73">
        <v>0</v>
      </c>
      <c r="D10" s="73">
        <v>0</v>
      </c>
      <c r="E10" s="73">
        <v>0</v>
      </c>
      <c r="F10" s="73">
        <v>0</v>
      </c>
      <c r="G10" s="74">
        <f t="shared" si="0"/>
        <v>0</v>
      </c>
      <c r="H10" s="73">
        <v>0</v>
      </c>
      <c r="I10" s="74">
        <f t="shared" si="1"/>
        <v>0</v>
      </c>
      <c r="J10" s="73">
        <v>0</v>
      </c>
      <c r="K10" s="73">
        <v>0</v>
      </c>
      <c r="L10" s="73">
        <v>0</v>
      </c>
    </row>
    <row r="11" spans="1:12" ht="12.75">
      <c r="A11" s="10" t="s">
        <v>305</v>
      </c>
      <c r="B11" s="6" t="s">
        <v>306</v>
      </c>
      <c r="C11" s="73">
        <v>0</v>
      </c>
      <c r="D11" s="73">
        <v>0</v>
      </c>
      <c r="E11" s="73">
        <v>0</v>
      </c>
      <c r="F11" s="73">
        <v>0</v>
      </c>
      <c r="G11" s="74">
        <f t="shared" si="0"/>
        <v>0</v>
      </c>
      <c r="H11" s="73">
        <v>0</v>
      </c>
      <c r="I11" s="74">
        <f t="shared" si="1"/>
        <v>0</v>
      </c>
      <c r="J11" s="73">
        <v>0</v>
      </c>
      <c r="K11" s="73">
        <v>0</v>
      </c>
      <c r="L11" s="73">
        <v>0</v>
      </c>
    </row>
    <row r="12" spans="1:12" ht="12.75">
      <c r="A12" s="10" t="s">
        <v>307</v>
      </c>
      <c r="B12" s="6" t="s">
        <v>308</v>
      </c>
      <c r="C12" s="73">
        <v>0</v>
      </c>
      <c r="D12" s="73">
        <v>0</v>
      </c>
      <c r="E12" s="73">
        <v>0</v>
      </c>
      <c r="F12" s="73">
        <v>0</v>
      </c>
      <c r="G12" s="74">
        <f t="shared" si="0"/>
        <v>0</v>
      </c>
      <c r="H12" s="73">
        <v>0</v>
      </c>
      <c r="I12" s="74">
        <f t="shared" si="1"/>
        <v>0</v>
      </c>
      <c r="J12" s="73">
        <v>0</v>
      </c>
      <c r="K12" s="73">
        <v>0</v>
      </c>
      <c r="L12" s="73">
        <v>0</v>
      </c>
    </row>
    <row r="13" spans="1:12" ht="12.75">
      <c r="A13" s="10" t="s">
        <v>309</v>
      </c>
      <c r="B13" s="11" t="s">
        <v>310</v>
      </c>
      <c r="C13" s="71">
        <v>0</v>
      </c>
      <c r="D13" s="71">
        <v>0</v>
      </c>
      <c r="E13" s="71">
        <v>0</v>
      </c>
      <c r="F13" s="71">
        <v>0</v>
      </c>
      <c r="G13" s="72">
        <f t="shared" si="0"/>
        <v>0</v>
      </c>
      <c r="H13" s="71">
        <v>0</v>
      </c>
      <c r="I13" s="72">
        <f t="shared" si="1"/>
        <v>0</v>
      </c>
      <c r="J13" s="71">
        <v>0</v>
      </c>
      <c r="K13" s="71">
        <v>0</v>
      </c>
      <c r="L13" s="71">
        <v>0</v>
      </c>
    </row>
    <row r="14" spans="1:12" ht="12.75">
      <c r="A14" s="12" t="s">
        <v>311</v>
      </c>
      <c r="B14" s="14" t="s">
        <v>312</v>
      </c>
      <c r="C14" s="75">
        <f aca="true" t="shared" si="2" ref="C14:L14">C7+C9+C10+C11+C12+C13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75">
        <f t="shared" si="2"/>
        <v>0</v>
      </c>
      <c r="J14" s="75">
        <f t="shared" si="2"/>
        <v>0</v>
      </c>
      <c r="K14" s="75">
        <f t="shared" si="2"/>
        <v>0</v>
      </c>
      <c r="L14" s="75">
        <f t="shared" si="2"/>
        <v>0</v>
      </c>
    </row>
    <row r="15" spans="1:12" ht="12.75">
      <c r="A15" s="56"/>
      <c r="B15" s="76"/>
      <c r="C15" s="76"/>
      <c r="D15" s="76"/>
      <c r="E15" s="76"/>
      <c r="F15" s="76"/>
      <c r="G15" s="76"/>
      <c r="H15" s="76"/>
      <c r="I15" s="76"/>
      <c r="J15" s="11"/>
      <c r="K15" s="11"/>
      <c r="L15" s="23"/>
    </row>
    <row r="16" spans="1:12" ht="12.75">
      <c r="A16" s="77" t="s">
        <v>313</v>
      </c>
      <c r="B16" s="78" t="s">
        <v>314</v>
      </c>
      <c r="C16" s="79">
        <v>0</v>
      </c>
      <c r="D16" s="79">
        <v>0</v>
      </c>
      <c r="E16" s="79">
        <v>0</v>
      </c>
      <c r="F16" s="79">
        <v>0</v>
      </c>
      <c r="G16" s="80">
        <f>C16+D16-E16+F16</f>
        <v>0</v>
      </c>
      <c r="H16" s="79">
        <v>0</v>
      </c>
      <c r="I16" s="80">
        <f>C16+D16-E16+F16-H16</f>
        <v>0</v>
      </c>
      <c r="J16" s="79">
        <v>0</v>
      </c>
      <c r="K16" s="79">
        <v>0</v>
      </c>
      <c r="L16" s="79">
        <v>0</v>
      </c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8">
      <c r="A32" s="81"/>
      <c r="B32" s="81"/>
      <c r="C32" s="81"/>
      <c r="D32" s="81"/>
      <c r="E32" s="81"/>
      <c r="F32" s="81"/>
      <c r="G32" s="81"/>
      <c r="H32" s="81"/>
      <c r="I32" s="81"/>
    </row>
    <row r="33" spans="2:9" ht="12.75">
      <c r="B33" s="82"/>
      <c r="C33" s="82"/>
      <c r="D33" s="82"/>
      <c r="E33" s="82"/>
      <c r="F33" s="82"/>
      <c r="G33" s="82"/>
      <c r="H33" s="82"/>
      <c r="I33" s="82"/>
    </row>
  </sheetData>
  <sheetProtection password="A442" sheet="1" objects="1" scenarios="1"/>
  <mergeCells count="6">
    <mergeCell ref="C3:G3"/>
    <mergeCell ref="I3:J3"/>
    <mergeCell ref="A1:A2"/>
    <mergeCell ref="B1:B2"/>
    <mergeCell ref="C1:E2"/>
    <mergeCell ref="F1:L2"/>
  </mergeCells>
  <dataValidations count="1">
    <dataValidation type="decimal" operator="greaterThanOrEqual" showErrorMessage="1" errorTitle="Fehlermeldung" error="Es darf nur ein Wert größer gleich Null eingegeben werden!" sqref="J9:L13 J7:L7 C9:E13 C7:E7 H7 H9:H13 J16:L16 C16:E16 H16">
      <formula1>0</formula1>
    </dataValidation>
  </dataValidations>
  <printOptions/>
  <pageMargins left="0.75" right="0.27" top="1" bottom="0.78" header="0.4921259845" footer="0.4921259845"/>
  <pageSetup fitToHeight="1" fitToWidth="1" horizontalDpi="600" verticalDpi="600" orientation="landscape" paperSize="9" scale="80" r:id="rId1"/>
  <headerFooter alignWithMargins="0">
    <oddHeader>&amp;R&amp;A</oddHeader>
    <oddFooter>&amp;L&amp;D&amp;C&amp;F&amp;RSeite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I101"/>
  <sheetViews>
    <sheetView showGridLines="0" view="pageBreakPreview" zoomScale="75" zoomScaleNormal="75" zoomScaleSheetLayoutView="75" workbookViewId="0" topLeftCell="A1">
      <selection activeCell="D24" sqref="D24"/>
    </sheetView>
  </sheetViews>
  <sheetFormatPr defaultColWidth="11.421875" defaultRowHeight="12.75"/>
  <cols>
    <col min="1" max="1" width="9.140625" style="3" bestFit="1" customWidth="1"/>
    <col min="2" max="2" width="52.57421875" style="3" customWidth="1"/>
    <col min="3" max="6" width="18.00390625" style="3" customWidth="1"/>
    <col min="7" max="7" width="30.7109375" style="3" customWidth="1"/>
    <col min="8" max="8" width="11.421875" style="3" customWidth="1"/>
    <col min="9" max="9" width="11.421875" style="3" hidden="1" customWidth="1"/>
    <col min="10" max="16384" width="11.421875" style="3" customWidth="1"/>
  </cols>
  <sheetData>
    <row r="1" spans="1:9" ht="18" customHeight="1">
      <c r="A1" s="290" t="s">
        <v>315</v>
      </c>
      <c r="B1" s="302" t="s">
        <v>316</v>
      </c>
      <c r="C1" s="303" t="str">
        <f>+'Allgemeine Informationen'!A8</f>
        <v>Geschäftsjahr 2008</v>
      </c>
      <c r="D1" s="304"/>
      <c r="E1" s="306" t="str">
        <f>+'Allgemeine Informationen'!C11</f>
        <v>MUSTERNETZBETREIBER</v>
      </c>
      <c r="F1" s="306"/>
      <c r="G1" s="307"/>
      <c r="H1" s="83"/>
      <c r="I1" s="83"/>
    </row>
    <row r="2" spans="1:7" s="4" customFormat="1" ht="18" customHeight="1">
      <c r="A2" s="282"/>
      <c r="B2" s="284"/>
      <c r="C2" s="305"/>
      <c r="D2" s="305"/>
      <c r="E2" s="308"/>
      <c r="F2" s="308"/>
      <c r="G2" s="309"/>
    </row>
    <row r="3" spans="1:7" ht="12.75">
      <c r="A3" s="15" t="s">
        <v>317</v>
      </c>
      <c r="B3" s="35" t="s">
        <v>318</v>
      </c>
      <c r="C3" s="84"/>
      <c r="D3" s="84"/>
      <c r="E3" s="84"/>
      <c r="F3" s="84"/>
      <c r="G3" s="85"/>
    </row>
    <row r="4" spans="1:7" ht="26.25">
      <c r="A4" s="86"/>
      <c r="B4" s="87"/>
      <c r="C4" s="88" t="s">
        <v>319</v>
      </c>
      <c r="D4" s="89" t="str">
        <f>'C.Detail Anlagevermögen'!B3</f>
        <v>Stromnetzbereich</v>
      </c>
      <c r="E4" s="90" t="s">
        <v>320</v>
      </c>
      <c r="F4" s="89" t="s">
        <v>321</v>
      </c>
      <c r="G4" s="90" t="s">
        <v>7</v>
      </c>
    </row>
    <row r="5" spans="1:7" ht="12.75">
      <c r="A5" s="16"/>
      <c r="B5" s="91"/>
      <c r="C5" s="9" t="str">
        <f>'C.Detail Anlagevermögen'!C5</f>
        <v>TEUR</v>
      </c>
      <c r="D5" s="9" t="str">
        <f>'C.Detail Anlagevermögen'!C5</f>
        <v>TEUR</v>
      </c>
      <c r="E5" s="9" t="str">
        <f>'C.Detail Anlagevermögen'!C5</f>
        <v>TEUR</v>
      </c>
      <c r="F5" s="9" t="str">
        <f>'C.Detail Anlagevermögen'!C5</f>
        <v>TEUR</v>
      </c>
      <c r="G5" s="9"/>
    </row>
    <row r="6" spans="1:7" ht="12.75">
      <c r="A6" s="17"/>
      <c r="B6" s="91"/>
      <c r="C6" s="17"/>
      <c r="D6" s="17"/>
      <c r="E6" s="17"/>
      <c r="F6" s="17"/>
      <c r="G6" s="17"/>
    </row>
    <row r="7" spans="1:7" s="4" customFormat="1" ht="12.75">
      <c r="A7" s="92" t="s">
        <v>322</v>
      </c>
      <c r="B7" s="76" t="s">
        <v>323</v>
      </c>
      <c r="C7" s="93">
        <v>0</v>
      </c>
      <c r="D7" s="74">
        <f>SUM(D8:D11)</f>
        <v>0</v>
      </c>
      <c r="E7" s="93">
        <v>0</v>
      </c>
      <c r="F7" s="72">
        <f>SUM(C7:E7)</f>
        <v>0</v>
      </c>
      <c r="G7" s="94"/>
    </row>
    <row r="8" spans="1:7" s="2" customFormat="1" ht="12.75">
      <c r="A8" s="92" t="s">
        <v>324</v>
      </c>
      <c r="B8" s="76" t="s">
        <v>325</v>
      </c>
      <c r="C8" s="95"/>
      <c r="D8" s="73">
        <v>0</v>
      </c>
      <c r="E8" s="95"/>
      <c r="F8" s="74">
        <f>D8</f>
        <v>0</v>
      </c>
      <c r="G8" s="94"/>
    </row>
    <row r="9" spans="1:7" s="2" customFormat="1" ht="12.75">
      <c r="A9" s="92" t="s">
        <v>326</v>
      </c>
      <c r="B9" s="76" t="s">
        <v>327</v>
      </c>
      <c r="C9" s="95"/>
      <c r="D9" s="73">
        <v>0</v>
      </c>
      <c r="E9" s="95"/>
      <c r="F9" s="74">
        <f>D9</f>
        <v>0</v>
      </c>
      <c r="G9" s="94"/>
    </row>
    <row r="10" spans="1:7" s="2" customFormat="1" ht="12.75">
      <c r="A10" s="92" t="s">
        <v>328</v>
      </c>
      <c r="B10" s="76" t="s">
        <v>329</v>
      </c>
      <c r="C10" s="95"/>
      <c r="D10" s="73">
        <v>0</v>
      </c>
      <c r="E10" s="95"/>
      <c r="F10" s="74">
        <f>D10</f>
        <v>0</v>
      </c>
      <c r="G10" s="94"/>
    </row>
    <row r="11" spans="1:7" s="2" customFormat="1" ht="12" customHeight="1">
      <c r="A11" s="92" t="s">
        <v>330</v>
      </c>
      <c r="B11" s="76" t="s">
        <v>331</v>
      </c>
      <c r="C11" s="95"/>
      <c r="D11" s="73">
        <v>0</v>
      </c>
      <c r="E11" s="95"/>
      <c r="F11" s="74">
        <f>D11</f>
        <v>0</v>
      </c>
      <c r="G11" s="40"/>
    </row>
    <row r="12" spans="1:7" ht="12.75">
      <c r="A12" s="92" t="s">
        <v>332</v>
      </c>
      <c r="B12" s="76" t="s">
        <v>333</v>
      </c>
      <c r="C12" s="57">
        <v>0</v>
      </c>
      <c r="D12" s="57">
        <v>0</v>
      </c>
      <c r="E12" s="57">
        <v>0</v>
      </c>
      <c r="F12" s="72">
        <f aca="true" t="shared" si="0" ref="F12:F33">SUM(C12:E12)</f>
        <v>0</v>
      </c>
      <c r="G12" s="96"/>
    </row>
    <row r="13" spans="1:7" ht="12.75">
      <c r="A13" s="92" t="s">
        <v>334</v>
      </c>
      <c r="B13" s="76" t="s">
        <v>335</v>
      </c>
      <c r="C13" s="57">
        <v>0</v>
      </c>
      <c r="D13" s="57">
        <v>0</v>
      </c>
      <c r="E13" s="57">
        <v>0</v>
      </c>
      <c r="F13" s="72">
        <f t="shared" si="0"/>
        <v>0</v>
      </c>
      <c r="G13" s="96"/>
    </row>
    <row r="14" spans="1:7" ht="12.75">
      <c r="A14" s="92" t="s">
        <v>336</v>
      </c>
      <c r="B14" s="76" t="s">
        <v>337</v>
      </c>
      <c r="C14" s="57">
        <v>0</v>
      </c>
      <c r="D14" s="97">
        <f>D15+D16</f>
        <v>0</v>
      </c>
      <c r="E14" s="57">
        <v>0</v>
      </c>
      <c r="F14" s="72">
        <f t="shared" si="0"/>
        <v>0</v>
      </c>
      <c r="G14" s="96"/>
    </row>
    <row r="15" spans="1:7" ht="12.75">
      <c r="A15" s="92" t="s">
        <v>338</v>
      </c>
      <c r="B15" s="76" t="s">
        <v>339</v>
      </c>
      <c r="C15" s="98"/>
      <c r="D15" s="57">
        <v>0</v>
      </c>
      <c r="E15" s="98"/>
      <c r="F15" s="74">
        <f>D15</f>
        <v>0</v>
      </c>
      <c r="G15" s="96"/>
    </row>
    <row r="16" spans="1:7" ht="12.75">
      <c r="A16" s="92" t="s">
        <v>340</v>
      </c>
      <c r="B16" s="76" t="s">
        <v>341</v>
      </c>
      <c r="C16" s="98"/>
      <c r="D16" s="57">
        <v>0</v>
      </c>
      <c r="E16" s="98"/>
      <c r="F16" s="74">
        <f>D16</f>
        <v>0</v>
      </c>
      <c r="G16" s="96"/>
    </row>
    <row r="17" spans="1:7" ht="12.75">
      <c r="A17" s="92" t="s">
        <v>342</v>
      </c>
      <c r="B17" s="91" t="s">
        <v>343</v>
      </c>
      <c r="C17" s="57">
        <v>0</v>
      </c>
      <c r="D17" s="97">
        <f>D18+D19</f>
        <v>0</v>
      </c>
      <c r="E17" s="57">
        <v>0</v>
      </c>
      <c r="F17" s="72">
        <f t="shared" si="0"/>
        <v>0</v>
      </c>
      <c r="G17" s="96"/>
    </row>
    <row r="18" spans="1:7" ht="12.75">
      <c r="A18" s="92" t="s">
        <v>344</v>
      </c>
      <c r="B18" s="91" t="s">
        <v>345</v>
      </c>
      <c r="C18" s="98"/>
      <c r="D18" s="57">
        <v>0</v>
      </c>
      <c r="E18" s="98"/>
      <c r="F18" s="74">
        <f>D18</f>
        <v>0</v>
      </c>
      <c r="G18" s="96"/>
    </row>
    <row r="19" spans="1:9" ht="12.75">
      <c r="A19" s="92" t="s">
        <v>346</v>
      </c>
      <c r="B19" s="91" t="s">
        <v>347</v>
      </c>
      <c r="C19" s="98"/>
      <c r="D19" s="57">
        <v>0</v>
      </c>
      <c r="E19" s="98"/>
      <c r="F19" s="74">
        <f>D19</f>
        <v>0</v>
      </c>
      <c r="G19" s="96"/>
      <c r="I19" s="3" t="s">
        <v>348</v>
      </c>
    </row>
    <row r="20" spans="1:9" ht="12.75">
      <c r="A20" s="92" t="s">
        <v>349</v>
      </c>
      <c r="B20" s="91" t="s">
        <v>350</v>
      </c>
      <c r="C20" s="57">
        <v>0</v>
      </c>
      <c r="D20" s="57">
        <v>0</v>
      </c>
      <c r="E20" s="57">
        <v>0</v>
      </c>
      <c r="F20" s="72">
        <f t="shared" si="0"/>
        <v>0</v>
      </c>
      <c r="G20" s="96"/>
      <c r="I20" s="3" t="s">
        <v>351</v>
      </c>
    </row>
    <row r="21" spans="1:7" ht="12.75">
      <c r="A21" s="92" t="s">
        <v>352</v>
      </c>
      <c r="B21" s="91" t="s">
        <v>353</v>
      </c>
      <c r="C21" s="57">
        <v>0</v>
      </c>
      <c r="D21" s="57">
        <v>0</v>
      </c>
      <c r="E21" s="57">
        <v>0</v>
      </c>
      <c r="F21" s="72">
        <f t="shared" si="0"/>
        <v>0</v>
      </c>
      <c r="G21" s="96"/>
    </row>
    <row r="22" spans="1:7" ht="12.75">
      <c r="A22" s="92" t="s">
        <v>354</v>
      </c>
      <c r="B22" s="91" t="s">
        <v>355</v>
      </c>
      <c r="C22" s="57">
        <v>0</v>
      </c>
      <c r="D22" s="265">
        <f>+D23+D24</f>
        <v>0</v>
      </c>
      <c r="E22" s="57">
        <v>0</v>
      </c>
      <c r="F22" s="72">
        <f t="shared" si="0"/>
        <v>0</v>
      </c>
      <c r="G22" s="96"/>
    </row>
    <row r="23" spans="1:7" ht="12.75">
      <c r="A23" s="92" t="s">
        <v>356</v>
      </c>
      <c r="B23" s="76" t="s">
        <v>357</v>
      </c>
      <c r="C23" s="57">
        <v>0</v>
      </c>
      <c r="D23" s="57">
        <v>0</v>
      </c>
      <c r="E23" s="57"/>
      <c r="F23" s="72"/>
      <c r="G23" s="96"/>
    </row>
    <row r="24" spans="1:7" ht="12.75">
      <c r="A24" s="92" t="s">
        <v>358</v>
      </c>
      <c r="B24" s="91" t="s">
        <v>359</v>
      </c>
      <c r="C24" s="57">
        <v>0</v>
      </c>
      <c r="D24" s="57">
        <v>0</v>
      </c>
      <c r="E24" s="57"/>
      <c r="F24" s="72"/>
      <c r="G24" s="96"/>
    </row>
    <row r="25" spans="1:7" ht="12.75">
      <c r="A25" s="92" t="s">
        <v>360</v>
      </c>
      <c r="B25" s="91" t="s">
        <v>361</v>
      </c>
      <c r="C25" s="57">
        <v>0</v>
      </c>
      <c r="D25" s="57">
        <v>0</v>
      </c>
      <c r="E25" s="57">
        <v>0</v>
      </c>
      <c r="F25" s="72">
        <f t="shared" si="0"/>
        <v>0</v>
      </c>
      <c r="G25" s="99" t="s">
        <v>362</v>
      </c>
    </row>
    <row r="26" spans="1:7" s="5" customFormat="1" ht="12.75">
      <c r="A26" s="92" t="s">
        <v>363</v>
      </c>
      <c r="B26" s="100" t="s">
        <v>364</v>
      </c>
      <c r="C26" s="72">
        <f>C7+C12+C13+C14+C17+C20+C21+C22+C25</f>
        <v>0</v>
      </c>
      <c r="D26" s="72">
        <f>D7+D12+D13+D14+D17+D20+D21+D22+D25</f>
        <v>0</v>
      </c>
      <c r="E26" s="72">
        <f>E7+E12+E13+E14+E17+E20+E21+E22+E25</f>
        <v>0</v>
      </c>
      <c r="F26" s="72">
        <f t="shared" si="0"/>
        <v>0</v>
      </c>
      <c r="G26" s="94"/>
    </row>
    <row r="27" spans="1:7" ht="12.75">
      <c r="A27" s="92" t="s">
        <v>365</v>
      </c>
      <c r="B27" s="91" t="s">
        <v>366</v>
      </c>
      <c r="C27" s="57">
        <v>0</v>
      </c>
      <c r="D27" s="57">
        <v>0</v>
      </c>
      <c r="E27" s="57">
        <v>0</v>
      </c>
      <c r="F27" s="97">
        <f t="shared" si="0"/>
        <v>0</v>
      </c>
      <c r="G27" s="94"/>
    </row>
    <row r="28" spans="1:7" ht="12.75">
      <c r="A28" s="92" t="s">
        <v>367</v>
      </c>
      <c r="B28" s="91" t="s">
        <v>368</v>
      </c>
      <c r="C28" s="57">
        <v>0</v>
      </c>
      <c r="D28" s="57">
        <v>0</v>
      </c>
      <c r="E28" s="57">
        <v>0</v>
      </c>
      <c r="F28" s="97">
        <f t="shared" si="0"/>
        <v>0</v>
      </c>
      <c r="G28" s="94"/>
    </row>
    <row r="29" spans="1:7" s="5" customFormat="1" ht="12.75">
      <c r="A29" s="92" t="s">
        <v>369</v>
      </c>
      <c r="B29" s="100" t="s">
        <v>370</v>
      </c>
      <c r="C29" s="72">
        <f>SUM(C27:C28)</f>
        <v>0</v>
      </c>
      <c r="D29" s="72">
        <f>SUM(D27:D28)</f>
        <v>0</v>
      </c>
      <c r="E29" s="72">
        <f>SUM(E27:E28)</f>
        <v>0</v>
      </c>
      <c r="F29" s="72">
        <f t="shared" si="0"/>
        <v>0</v>
      </c>
      <c r="G29" s="94"/>
    </row>
    <row r="30" spans="1:7" s="5" customFormat="1" ht="12.75">
      <c r="A30" s="92" t="s">
        <v>371</v>
      </c>
      <c r="B30" s="100" t="s">
        <v>372</v>
      </c>
      <c r="C30" s="101">
        <f>C26+C29</f>
        <v>0</v>
      </c>
      <c r="D30" s="101">
        <f>D26+D29</f>
        <v>0</v>
      </c>
      <c r="E30" s="101">
        <f>E26+E29</f>
        <v>0</v>
      </c>
      <c r="F30" s="101">
        <f t="shared" si="0"/>
        <v>0</v>
      </c>
      <c r="G30" s="102"/>
    </row>
    <row r="31" spans="1:7" ht="12.75">
      <c r="A31" s="92" t="s">
        <v>373</v>
      </c>
      <c r="B31" s="76" t="s">
        <v>374</v>
      </c>
      <c r="C31" s="73">
        <v>0</v>
      </c>
      <c r="D31" s="73">
        <v>0</v>
      </c>
      <c r="E31" s="73">
        <v>0</v>
      </c>
      <c r="F31" s="74">
        <f t="shared" si="0"/>
        <v>0</v>
      </c>
      <c r="G31" s="94"/>
    </row>
    <row r="32" spans="1:7" ht="12.75">
      <c r="A32" s="92" t="s">
        <v>375</v>
      </c>
      <c r="B32" s="76" t="s">
        <v>376</v>
      </c>
      <c r="C32" s="73">
        <v>0</v>
      </c>
      <c r="D32" s="73">
        <v>0</v>
      </c>
      <c r="E32" s="73">
        <v>0</v>
      </c>
      <c r="F32" s="74">
        <f t="shared" si="0"/>
        <v>0</v>
      </c>
      <c r="G32" s="94"/>
    </row>
    <row r="33" spans="1:7" ht="12.75">
      <c r="A33" s="92" t="s">
        <v>377</v>
      </c>
      <c r="B33" s="100" t="s">
        <v>378</v>
      </c>
      <c r="C33" s="75">
        <f>SUM(C30:C32)</f>
        <v>0</v>
      </c>
      <c r="D33" s="75">
        <f>SUM(D30:D32)</f>
        <v>0</v>
      </c>
      <c r="E33" s="75">
        <f>SUM(E30:E32)</f>
        <v>0</v>
      </c>
      <c r="F33" s="75">
        <f t="shared" si="0"/>
        <v>0</v>
      </c>
      <c r="G33" s="103"/>
    </row>
    <row r="34" spans="1:7" ht="12.75">
      <c r="A34" s="16"/>
      <c r="B34" s="91"/>
      <c r="C34" s="104"/>
      <c r="D34" s="105"/>
      <c r="E34" s="104"/>
      <c r="F34" s="104"/>
      <c r="G34" s="106"/>
    </row>
    <row r="35" spans="1:7" ht="12.75">
      <c r="A35" s="15" t="s">
        <v>379</v>
      </c>
      <c r="B35" s="35" t="s">
        <v>380</v>
      </c>
      <c r="C35" s="84"/>
      <c r="D35" s="84"/>
      <c r="E35" s="84"/>
      <c r="F35" s="84"/>
      <c r="G35" s="85"/>
    </row>
    <row r="36" spans="1:7" ht="12.75">
      <c r="A36" s="92"/>
      <c r="B36" s="91"/>
      <c r="C36" s="107"/>
      <c r="D36" s="89" t="str">
        <f>D4</f>
        <v>Stromnetzbereich</v>
      </c>
      <c r="E36" s="310" t="s">
        <v>381</v>
      </c>
      <c r="F36" s="311"/>
      <c r="G36" s="312"/>
    </row>
    <row r="37" spans="1:7" ht="12.75">
      <c r="A37" s="16"/>
      <c r="B37" s="91"/>
      <c r="C37" s="38"/>
      <c r="D37" s="9" t="s">
        <v>382</v>
      </c>
      <c r="E37" s="108"/>
      <c r="F37" s="55"/>
      <c r="G37" s="18"/>
    </row>
    <row r="38" spans="1:7" ht="12.75">
      <c r="A38" s="16"/>
      <c r="B38" s="91"/>
      <c r="C38" s="109"/>
      <c r="D38" s="17"/>
      <c r="E38" s="110"/>
      <c r="F38" s="91"/>
      <c r="G38" s="109"/>
    </row>
    <row r="39" spans="1:7" ht="12.75">
      <c r="A39" s="92" t="s">
        <v>383</v>
      </c>
      <c r="B39" s="91" t="s">
        <v>384</v>
      </c>
      <c r="C39" s="109"/>
      <c r="D39" s="93">
        <v>0</v>
      </c>
      <c r="E39" s="294"/>
      <c r="F39" s="295"/>
      <c r="G39" s="296"/>
    </row>
    <row r="40" spans="1:7" ht="12.75">
      <c r="A40" s="92" t="s">
        <v>385</v>
      </c>
      <c r="B40" s="91" t="s">
        <v>386</v>
      </c>
      <c r="C40" s="109"/>
      <c r="D40" s="93">
        <v>0</v>
      </c>
      <c r="E40" s="294"/>
      <c r="F40" s="295"/>
      <c r="G40" s="296"/>
    </row>
    <row r="41" spans="1:7" ht="12.75">
      <c r="A41" s="92" t="s">
        <v>387</v>
      </c>
      <c r="B41" s="91" t="s">
        <v>388</v>
      </c>
      <c r="C41" s="109"/>
      <c r="D41" s="93">
        <v>0</v>
      </c>
      <c r="E41" s="42"/>
      <c r="F41" s="111"/>
      <c r="G41" s="112"/>
    </row>
    <row r="42" spans="1:7" ht="12.75">
      <c r="A42" s="92" t="s">
        <v>389</v>
      </c>
      <c r="B42" s="91" t="s">
        <v>390</v>
      </c>
      <c r="C42" s="109"/>
      <c r="D42" s="93">
        <v>0</v>
      </c>
      <c r="E42" s="294"/>
      <c r="F42" s="295"/>
      <c r="G42" s="296"/>
    </row>
    <row r="43" spans="1:7" ht="12.75">
      <c r="A43" s="92" t="s">
        <v>391</v>
      </c>
      <c r="B43" s="91" t="s">
        <v>392</v>
      </c>
      <c r="C43" s="109"/>
      <c r="D43" s="93">
        <v>0</v>
      </c>
      <c r="E43" s="294"/>
      <c r="F43" s="295"/>
      <c r="G43" s="296"/>
    </row>
    <row r="44" spans="1:7" ht="12.75">
      <c r="A44" s="92" t="s">
        <v>393</v>
      </c>
      <c r="B44" s="91" t="s">
        <v>394</v>
      </c>
      <c r="C44" s="109"/>
      <c r="D44" s="93">
        <v>0</v>
      </c>
      <c r="E44" s="294"/>
      <c r="F44" s="295"/>
      <c r="G44" s="296"/>
    </row>
    <row r="45" spans="1:7" ht="12.75">
      <c r="A45" s="92" t="s">
        <v>395</v>
      </c>
      <c r="B45" s="91" t="s">
        <v>396</v>
      </c>
      <c r="C45" s="109"/>
      <c r="D45" s="93">
        <v>0</v>
      </c>
      <c r="E45" s="294"/>
      <c r="F45" s="295"/>
      <c r="G45" s="296"/>
    </row>
    <row r="46" spans="1:7" ht="12.75">
      <c r="A46" s="92" t="s">
        <v>397</v>
      </c>
      <c r="B46" s="91" t="s">
        <v>398</v>
      </c>
      <c r="C46" s="109"/>
      <c r="D46" s="93">
        <v>0</v>
      </c>
      <c r="E46" s="294"/>
      <c r="F46" s="295"/>
      <c r="G46" s="296"/>
    </row>
    <row r="47" spans="1:7" ht="12.75">
      <c r="A47" s="92" t="s">
        <v>399</v>
      </c>
      <c r="B47" s="91" t="s">
        <v>400</v>
      </c>
      <c r="C47" s="109"/>
      <c r="D47" s="93">
        <v>0</v>
      </c>
      <c r="E47" s="294"/>
      <c r="F47" s="295"/>
      <c r="G47" s="296"/>
    </row>
    <row r="48" spans="1:7" ht="12.75">
      <c r="A48" s="92" t="s">
        <v>401</v>
      </c>
      <c r="B48" s="91" t="s">
        <v>402</v>
      </c>
      <c r="C48" s="109"/>
      <c r="D48" s="93">
        <v>0</v>
      </c>
      <c r="E48" s="294"/>
      <c r="F48" s="295"/>
      <c r="G48" s="296"/>
    </row>
    <row r="49" spans="1:7" ht="12.75">
      <c r="A49" s="92" t="s">
        <v>403</v>
      </c>
      <c r="B49" s="91" t="s">
        <v>404</v>
      </c>
      <c r="C49" s="109"/>
      <c r="D49" s="93">
        <v>0</v>
      </c>
      <c r="E49" s="294"/>
      <c r="F49" s="295"/>
      <c r="G49" s="296"/>
    </row>
    <row r="50" spans="1:7" ht="12.75">
      <c r="A50" s="92" t="s">
        <v>405</v>
      </c>
      <c r="B50" s="91" t="s">
        <v>406</v>
      </c>
      <c r="C50" s="109"/>
      <c r="D50" s="93">
        <v>0</v>
      </c>
      <c r="E50" s="294"/>
      <c r="F50" s="295"/>
      <c r="G50" s="296"/>
    </row>
    <row r="51" spans="1:7" ht="12.75">
      <c r="A51" s="92" t="s">
        <v>407</v>
      </c>
      <c r="B51" s="91" t="s">
        <v>408</v>
      </c>
      <c r="C51" s="113"/>
      <c r="D51" s="114">
        <v>0</v>
      </c>
      <c r="E51" s="294"/>
      <c r="F51" s="297"/>
      <c r="G51" s="298"/>
    </row>
    <row r="52" spans="1:7" ht="12.75">
      <c r="A52" s="92" t="s">
        <v>409</v>
      </c>
      <c r="B52" s="91" t="s">
        <v>410</v>
      </c>
      <c r="C52" s="113"/>
      <c r="D52" s="114">
        <v>0</v>
      </c>
      <c r="E52" s="294"/>
      <c r="F52" s="297"/>
      <c r="G52" s="298"/>
    </row>
    <row r="53" spans="1:7" ht="12.75">
      <c r="A53" s="92" t="s">
        <v>411</v>
      </c>
      <c r="B53" s="91" t="s">
        <v>412</v>
      </c>
      <c r="C53" s="91"/>
      <c r="D53" s="115">
        <v>0</v>
      </c>
      <c r="E53" s="291"/>
      <c r="F53" s="292"/>
      <c r="G53" s="293"/>
    </row>
    <row r="54" spans="1:7" ht="12.75">
      <c r="A54" s="16"/>
      <c r="B54" s="91"/>
      <c r="C54" s="104"/>
      <c r="D54" s="105"/>
      <c r="E54" s="104"/>
      <c r="F54" s="104"/>
      <c r="G54" s="106"/>
    </row>
    <row r="55" spans="1:7" ht="12.75">
      <c r="A55" s="15" t="s">
        <v>413</v>
      </c>
      <c r="B55" s="35" t="s">
        <v>414</v>
      </c>
      <c r="C55" s="84"/>
      <c r="D55" s="84"/>
      <c r="E55" s="84"/>
      <c r="F55" s="84"/>
      <c r="G55" s="85"/>
    </row>
    <row r="56" spans="1:7" ht="25.5">
      <c r="A56" s="17"/>
      <c r="B56" s="91"/>
      <c r="C56" s="88" t="str">
        <f>C4</f>
        <v>Stromerzeugung/
Stromhandel</v>
      </c>
      <c r="D56" s="89" t="str">
        <f>D4</f>
        <v>Stromnetzbereich</v>
      </c>
      <c r="E56" s="90" t="str">
        <f>E4</f>
        <v>Sonstiges</v>
      </c>
      <c r="F56" s="89" t="str">
        <f>F4</f>
        <v>Gesamt-
unternehmen</v>
      </c>
      <c r="G56" s="90" t="str">
        <f>G4</f>
        <v>Kommentare</v>
      </c>
    </row>
    <row r="57" spans="1:7" ht="12.75">
      <c r="A57" s="16"/>
      <c r="B57" s="91"/>
      <c r="C57" s="116" t="str">
        <f>C5</f>
        <v>TEUR</v>
      </c>
      <c r="D57" s="116" t="str">
        <f>C57</f>
        <v>TEUR</v>
      </c>
      <c r="E57" s="116" t="str">
        <f>C57</f>
        <v>TEUR</v>
      </c>
      <c r="F57" s="116" t="str">
        <f>C57</f>
        <v>TEUR</v>
      </c>
      <c r="G57" s="116"/>
    </row>
    <row r="58" spans="1:7" ht="12.75">
      <c r="A58" s="17"/>
      <c r="B58" s="100" t="s">
        <v>293</v>
      </c>
      <c r="C58" s="98"/>
      <c r="D58" s="98"/>
      <c r="E58" s="98"/>
      <c r="F58" s="98"/>
      <c r="G58" s="98"/>
    </row>
    <row r="59" spans="1:7" s="4" customFormat="1" ht="12.75">
      <c r="A59" s="16" t="s">
        <v>415</v>
      </c>
      <c r="B59" s="100" t="s">
        <v>312</v>
      </c>
      <c r="C59" s="72">
        <f>SUM(C60:C62)</f>
        <v>0</v>
      </c>
      <c r="D59" s="72">
        <f>SUM(D60:D62)</f>
        <v>0</v>
      </c>
      <c r="E59" s="72">
        <f>SUM(E60:E62)</f>
        <v>0</v>
      </c>
      <c r="F59" s="72">
        <f aca="true" t="shared" si="1" ref="F59:F64">SUM(C59:E59)</f>
        <v>0</v>
      </c>
      <c r="G59" s="40"/>
    </row>
    <row r="60" spans="1:7" s="4" customFormat="1" ht="12.75">
      <c r="A60" s="92" t="s">
        <v>416</v>
      </c>
      <c r="B60" s="76" t="s">
        <v>298</v>
      </c>
      <c r="C60" s="73">
        <v>0</v>
      </c>
      <c r="D60" s="74">
        <f>'C.Detail Anlagevermögen'!I7</f>
        <v>0</v>
      </c>
      <c r="E60" s="73">
        <v>0</v>
      </c>
      <c r="F60" s="74">
        <f t="shared" si="1"/>
        <v>0</v>
      </c>
      <c r="G60" s="40"/>
    </row>
    <row r="61" spans="1:7" s="4" customFormat="1" ht="12.75">
      <c r="A61" s="92" t="s">
        <v>417</v>
      </c>
      <c r="B61" s="76" t="s">
        <v>418</v>
      </c>
      <c r="C61" s="73">
        <v>0</v>
      </c>
      <c r="D61" s="74">
        <f>'C.Detail Anlagevermögen'!I8</f>
        <v>0</v>
      </c>
      <c r="E61" s="73">
        <v>0</v>
      </c>
      <c r="F61" s="74">
        <f t="shared" si="1"/>
        <v>0</v>
      </c>
      <c r="G61" s="40"/>
    </row>
    <row r="62" spans="1:7" s="4" customFormat="1" ht="12.75">
      <c r="A62" s="92" t="s">
        <v>419</v>
      </c>
      <c r="B62" s="76" t="s">
        <v>310</v>
      </c>
      <c r="C62" s="73">
        <v>0</v>
      </c>
      <c r="D62" s="74">
        <f>'C.Detail Anlagevermögen'!I13</f>
        <v>0</v>
      </c>
      <c r="E62" s="73">
        <v>0</v>
      </c>
      <c r="F62" s="74">
        <f t="shared" si="1"/>
        <v>0</v>
      </c>
      <c r="G62" s="40"/>
    </row>
    <row r="63" spans="1:7" s="4" customFormat="1" ht="12.75">
      <c r="A63" s="16" t="s">
        <v>420</v>
      </c>
      <c r="B63" s="100" t="s">
        <v>421</v>
      </c>
      <c r="C63" s="72">
        <f>C64+C65+C70+C71</f>
        <v>0</v>
      </c>
      <c r="D63" s="72">
        <f>D64+D65+D70+D71</f>
        <v>0</v>
      </c>
      <c r="E63" s="72">
        <f>E64+E65+E70+E71</f>
        <v>0</v>
      </c>
      <c r="F63" s="72">
        <f t="shared" si="1"/>
        <v>0</v>
      </c>
      <c r="G63" s="40"/>
    </row>
    <row r="64" spans="1:7" s="4" customFormat="1" ht="12.75">
      <c r="A64" s="92" t="s">
        <v>422</v>
      </c>
      <c r="B64" s="76" t="s">
        <v>423</v>
      </c>
      <c r="C64" s="73">
        <v>0</v>
      </c>
      <c r="D64" s="93">
        <v>0</v>
      </c>
      <c r="E64" s="73">
        <v>0</v>
      </c>
      <c r="F64" s="74">
        <f t="shared" si="1"/>
        <v>0</v>
      </c>
      <c r="G64" s="40"/>
    </row>
    <row r="65" spans="1:7" s="4" customFormat="1" ht="12.75">
      <c r="A65" s="92" t="s">
        <v>424</v>
      </c>
      <c r="B65" s="76" t="s">
        <v>425</v>
      </c>
      <c r="C65" s="74">
        <f>SUM(C66:C69)</f>
        <v>0</v>
      </c>
      <c r="D65" s="74">
        <f>SUM(D66:D69)</f>
        <v>0</v>
      </c>
      <c r="E65" s="74">
        <f>SUM(E66:E69)</f>
        <v>0</v>
      </c>
      <c r="F65" s="74">
        <f>SUM(F66:F69)</f>
        <v>0</v>
      </c>
      <c r="G65" s="40"/>
    </row>
    <row r="66" spans="1:7" s="4" customFormat="1" ht="12.75">
      <c r="A66" s="92" t="s">
        <v>426</v>
      </c>
      <c r="B66" s="76" t="s">
        <v>427</v>
      </c>
      <c r="C66" s="73">
        <v>0</v>
      </c>
      <c r="D66" s="73">
        <v>0</v>
      </c>
      <c r="E66" s="73">
        <v>0</v>
      </c>
      <c r="F66" s="74">
        <f aca="true" t="shared" si="2" ref="F66:F73">SUM(C66:E66)</f>
        <v>0</v>
      </c>
      <c r="G66" s="40"/>
    </row>
    <row r="67" spans="1:7" s="4" customFormat="1" ht="12.75">
      <c r="A67" s="92" t="s">
        <v>428</v>
      </c>
      <c r="B67" s="76" t="s">
        <v>429</v>
      </c>
      <c r="C67" s="73">
        <v>0</v>
      </c>
      <c r="D67" s="73">
        <v>0</v>
      </c>
      <c r="E67" s="73">
        <v>0</v>
      </c>
      <c r="F67" s="74">
        <f t="shared" si="2"/>
        <v>0</v>
      </c>
      <c r="G67" s="40"/>
    </row>
    <row r="68" spans="1:7" s="4" customFormat="1" ht="12.75">
      <c r="A68" s="92" t="s">
        <v>430</v>
      </c>
      <c r="B68" s="76" t="s">
        <v>431</v>
      </c>
      <c r="C68" s="73">
        <v>0</v>
      </c>
      <c r="D68" s="73">
        <v>0</v>
      </c>
      <c r="E68" s="73">
        <v>0</v>
      </c>
      <c r="F68" s="74">
        <f t="shared" si="2"/>
        <v>0</v>
      </c>
      <c r="G68" s="40"/>
    </row>
    <row r="69" spans="1:7" s="4" customFormat="1" ht="12.75">
      <c r="A69" s="92" t="s">
        <v>432</v>
      </c>
      <c r="B69" s="76" t="s">
        <v>433</v>
      </c>
      <c r="C69" s="73">
        <v>0</v>
      </c>
      <c r="D69" s="73">
        <v>0</v>
      </c>
      <c r="E69" s="73">
        <v>0</v>
      </c>
      <c r="F69" s="74">
        <f t="shared" si="2"/>
        <v>0</v>
      </c>
      <c r="G69" s="40"/>
    </row>
    <row r="70" spans="1:7" s="4" customFormat="1" ht="12.75">
      <c r="A70" s="92" t="s">
        <v>434</v>
      </c>
      <c r="B70" s="76" t="s">
        <v>435</v>
      </c>
      <c r="C70" s="73">
        <v>0</v>
      </c>
      <c r="D70" s="93">
        <v>0</v>
      </c>
      <c r="E70" s="73">
        <v>0</v>
      </c>
      <c r="F70" s="74">
        <f t="shared" si="2"/>
        <v>0</v>
      </c>
      <c r="G70" s="40"/>
    </row>
    <row r="71" spans="1:7" s="4" customFormat="1" ht="12.75">
      <c r="A71" s="92" t="s">
        <v>436</v>
      </c>
      <c r="B71" s="76" t="s">
        <v>437</v>
      </c>
      <c r="C71" s="73">
        <v>0</v>
      </c>
      <c r="D71" s="93">
        <v>0</v>
      </c>
      <c r="E71" s="73">
        <v>0</v>
      </c>
      <c r="F71" s="74">
        <f t="shared" si="2"/>
        <v>0</v>
      </c>
      <c r="G71" s="40"/>
    </row>
    <row r="72" spans="1:7" s="4" customFormat="1" ht="12.75">
      <c r="A72" s="16" t="s">
        <v>438</v>
      </c>
      <c r="B72" s="100" t="s">
        <v>439</v>
      </c>
      <c r="C72" s="71">
        <v>0</v>
      </c>
      <c r="D72" s="117">
        <v>0</v>
      </c>
      <c r="E72" s="71">
        <v>0</v>
      </c>
      <c r="F72" s="72">
        <f t="shared" si="2"/>
        <v>0</v>
      </c>
      <c r="G72" s="40"/>
    </row>
    <row r="73" spans="1:7" s="4" customFormat="1" ht="12.75">
      <c r="A73" s="16"/>
      <c r="B73" s="100" t="s">
        <v>440</v>
      </c>
      <c r="C73" s="101">
        <f>C59+C63+C72</f>
        <v>0</v>
      </c>
      <c r="D73" s="101">
        <f>D59+D63+D72</f>
        <v>0</v>
      </c>
      <c r="E73" s="101">
        <f>E59+E63+E72</f>
        <v>0</v>
      </c>
      <c r="F73" s="101">
        <f t="shared" si="2"/>
        <v>0</v>
      </c>
      <c r="G73" s="118"/>
    </row>
    <row r="74" spans="1:7" ht="12.75">
      <c r="A74" s="92"/>
      <c r="B74" s="76"/>
      <c r="C74" s="104"/>
      <c r="D74" s="104"/>
      <c r="E74" s="104"/>
      <c r="F74" s="104"/>
      <c r="G74" s="119"/>
    </row>
    <row r="75" spans="1:7" ht="12.75">
      <c r="A75" s="92"/>
      <c r="B75" s="100" t="s">
        <v>441</v>
      </c>
      <c r="C75" s="104"/>
      <c r="D75" s="104"/>
      <c r="E75" s="104"/>
      <c r="F75" s="104"/>
      <c r="G75" s="119"/>
    </row>
    <row r="76" spans="1:7" ht="12.75">
      <c r="A76" s="16" t="s">
        <v>442</v>
      </c>
      <c r="B76" s="100" t="s">
        <v>443</v>
      </c>
      <c r="C76" s="120">
        <v>0</v>
      </c>
      <c r="D76" s="120">
        <v>0</v>
      </c>
      <c r="E76" s="120">
        <v>0</v>
      </c>
      <c r="F76" s="121">
        <f aca="true" t="shared" si="3" ref="F76:F90">SUM(C76:E76)</f>
        <v>0</v>
      </c>
      <c r="G76" s="122"/>
    </row>
    <row r="77" spans="1:7" ht="12.75">
      <c r="A77" s="16" t="s">
        <v>444</v>
      </c>
      <c r="B77" s="100" t="s">
        <v>445</v>
      </c>
      <c r="C77" s="71">
        <v>0</v>
      </c>
      <c r="D77" s="71">
        <v>0</v>
      </c>
      <c r="E77" s="71">
        <v>0</v>
      </c>
      <c r="F77" s="72">
        <f t="shared" si="3"/>
        <v>0</v>
      </c>
      <c r="G77" s="123"/>
    </row>
    <row r="78" spans="1:7" ht="12.75">
      <c r="A78" s="16" t="s">
        <v>446</v>
      </c>
      <c r="B78" s="100" t="s">
        <v>447</v>
      </c>
      <c r="C78" s="72">
        <f>SUM(C79:C82)</f>
        <v>0</v>
      </c>
      <c r="D78" s="72">
        <f>SUM(D79:D82)</f>
        <v>0</v>
      </c>
      <c r="E78" s="72">
        <f>SUM(E79:E82)</f>
        <v>0</v>
      </c>
      <c r="F78" s="72">
        <f t="shared" si="3"/>
        <v>0</v>
      </c>
      <c r="G78" s="123"/>
    </row>
    <row r="79" spans="1:7" s="1" customFormat="1" ht="12.75">
      <c r="A79" s="92" t="s">
        <v>448</v>
      </c>
      <c r="B79" s="76" t="s">
        <v>449</v>
      </c>
      <c r="C79" s="57">
        <v>0</v>
      </c>
      <c r="D79" s="57">
        <v>0</v>
      </c>
      <c r="E79" s="57">
        <v>0</v>
      </c>
      <c r="F79" s="97">
        <f t="shared" si="3"/>
        <v>0</v>
      </c>
      <c r="G79" s="123"/>
    </row>
    <row r="80" spans="1:7" s="1" customFormat="1" ht="12.75">
      <c r="A80" s="92" t="s">
        <v>450</v>
      </c>
      <c r="B80" s="76" t="s">
        <v>451</v>
      </c>
      <c r="C80" s="57">
        <v>0</v>
      </c>
      <c r="D80" s="57">
        <v>0</v>
      </c>
      <c r="E80" s="57">
        <v>0</v>
      </c>
      <c r="F80" s="97">
        <f t="shared" si="3"/>
        <v>0</v>
      </c>
      <c r="G80" s="123"/>
    </row>
    <row r="81" spans="1:7" s="1" customFormat="1" ht="12.75">
      <c r="A81" s="92" t="s">
        <v>452</v>
      </c>
      <c r="B81" s="76" t="s">
        <v>453</v>
      </c>
      <c r="C81" s="57">
        <v>0</v>
      </c>
      <c r="D81" s="57">
        <v>0</v>
      </c>
      <c r="E81" s="57">
        <v>0</v>
      </c>
      <c r="F81" s="97">
        <f t="shared" si="3"/>
        <v>0</v>
      </c>
      <c r="G81" s="123"/>
    </row>
    <row r="82" spans="1:7" s="1" customFormat="1" ht="12.75">
      <c r="A82" s="92" t="s">
        <v>454</v>
      </c>
      <c r="B82" s="76" t="s">
        <v>455</v>
      </c>
      <c r="C82" s="57">
        <v>0</v>
      </c>
      <c r="D82" s="57">
        <v>0</v>
      </c>
      <c r="E82" s="57">
        <v>0</v>
      </c>
      <c r="F82" s="97">
        <f t="shared" si="3"/>
        <v>0</v>
      </c>
      <c r="G82" s="123"/>
    </row>
    <row r="83" spans="1:7" ht="12.75">
      <c r="A83" s="16" t="s">
        <v>456</v>
      </c>
      <c r="B83" s="100" t="s">
        <v>457</v>
      </c>
      <c r="C83" s="72">
        <f>SUM(C84:C87)</f>
        <v>0</v>
      </c>
      <c r="D83" s="72">
        <f>SUM(D84:D87)</f>
        <v>0</v>
      </c>
      <c r="E83" s="72">
        <f>SUM(E84:E87)</f>
        <v>0</v>
      </c>
      <c r="F83" s="72">
        <f t="shared" si="3"/>
        <v>0</v>
      </c>
      <c r="G83" s="123"/>
    </row>
    <row r="84" spans="1:7" ht="12.75">
      <c r="A84" s="92" t="s">
        <v>458</v>
      </c>
      <c r="B84" s="91" t="s">
        <v>459</v>
      </c>
      <c r="C84" s="57">
        <v>0</v>
      </c>
      <c r="D84" s="57">
        <v>0</v>
      </c>
      <c r="E84" s="57">
        <v>0</v>
      </c>
      <c r="F84" s="97">
        <f t="shared" si="3"/>
        <v>0</v>
      </c>
      <c r="G84" s="123"/>
    </row>
    <row r="85" spans="1:7" ht="12.75">
      <c r="A85" s="92" t="s">
        <v>460</v>
      </c>
      <c r="B85" s="91" t="s">
        <v>461</v>
      </c>
      <c r="C85" s="57">
        <v>0</v>
      </c>
      <c r="D85" s="57">
        <v>0</v>
      </c>
      <c r="E85" s="57">
        <v>0</v>
      </c>
      <c r="F85" s="97">
        <f t="shared" si="3"/>
        <v>0</v>
      </c>
      <c r="G85" s="123"/>
    </row>
    <row r="86" spans="1:7" ht="12.75">
      <c r="A86" s="92" t="s">
        <v>462</v>
      </c>
      <c r="B86" s="91" t="s">
        <v>463</v>
      </c>
      <c r="C86" s="57">
        <v>0</v>
      </c>
      <c r="D86" s="57">
        <v>0</v>
      </c>
      <c r="E86" s="57">
        <v>0</v>
      </c>
      <c r="F86" s="97">
        <f t="shared" si="3"/>
        <v>0</v>
      </c>
      <c r="G86" s="123"/>
    </row>
    <row r="87" spans="1:7" ht="12.75">
      <c r="A87" s="92" t="s">
        <v>464</v>
      </c>
      <c r="B87" s="91" t="s">
        <v>465</v>
      </c>
      <c r="C87" s="57">
        <v>0</v>
      </c>
      <c r="D87" s="57">
        <v>0</v>
      </c>
      <c r="E87" s="57">
        <v>0</v>
      </c>
      <c r="F87" s="97">
        <f t="shared" si="3"/>
        <v>0</v>
      </c>
      <c r="G87" s="123"/>
    </row>
    <row r="88" spans="1:7" ht="12.75">
      <c r="A88" s="16" t="s">
        <v>466</v>
      </c>
      <c r="B88" s="100" t="s">
        <v>467</v>
      </c>
      <c r="C88" s="71">
        <v>0</v>
      </c>
      <c r="D88" s="71">
        <v>0</v>
      </c>
      <c r="E88" s="71">
        <v>0</v>
      </c>
      <c r="F88" s="72">
        <f t="shared" si="3"/>
        <v>0</v>
      </c>
      <c r="G88" s="123"/>
    </row>
    <row r="89" spans="1:7" ht="12.75">
      <c r="A89" s="16" t="s">
        <v>468</v>
      </c>
      <c r="B89" s="100" t="s">
        <v>439</v>
      </c>
      <c r="C89" s="71">
        <v>0</v>
      </c>
      <c r="D89" s="71">
        <v>0</v>
      </c>
      <c r="E89" s="71">
        <v>0</v>
      </c>
      <c r="F89" s="72">
        <f t="shared" si="3"/>
        <v>0</v>
      </c>
      <c r="G89" s="123"/>
    </row>
    <row r="90" spans="1:7" ht="12.75">
      <c r="A90" s="16"/>
      <c r="B90" s="100" t="s">
        <v>469</v>
      </c>
      <c r="C90" s="101">
        <f>C76+C77+C78+C83+C88+C89</f>
        <v>0</v>
      </c>
      <c r="D90" s="101">
        <f>D76+D77+D78+D83+D88+D89</f>
        <v>0</v>
      </c>
      <c r="E90" s="101">
        <f>E76+E77+E78+E83+E88+E89</f>
        <v>0</v>
      </c>
      <c r="F90" s="101">
        <f t="shared" si="3"/>
        <v>0</v>
      </c>
      <c r="G90" s="124"/>
    </row>
    <row r="91" spans="1:7" ht="12.75">
      <c r="A91" s="125"/>
      <c r="B91" s="126"/>
      <c r="C91" s="126"/>
      <c r="D91" s="126"/>
      <c r="E91" s="126"/>
      <c r="F91" s="126"/>
      <c r="G91" s="127"/>
    </row>
    <row r="92" spans="1:7" s="4" customFormat="1" ht="12.75">
      <c r="A92" s="15" t="s">
        <v>470</v>
      </c>
      <c r="B92" s="35" t="s">
        <v>471</v>
      </c>
      <c r="C92" s="84"/>
      <c r="D92" s="84"/>
      <c r="E92" s="84"/>
      <c r="F92" s="84"/>
      <c r="G92" s="90" t="str">
        <f>G4</f>
        <v>Kommentare</v>
      </c>
    </row>
    <row r="93" spans="1:7" s="4" customFormat="1" ht="12.75">
      <c r="A93" s="15"/>
      <c r="B93" s="35"/>
      <c r="C93" s="84"/>
      <c r="D93" s="84"/>
      <c r="E93" s="84"/>
      <c r="F93" s="84"/>
      <c r="G93" s="128"/>
    </row>
    <row r="94" spans="1:7" s="4" customFormat="1" ht="12.75" customHeight="1">
      <c r="A94" s="129" t="s">
        <v>472</v>
      </c>
      <c r="B94" s="130" t="s">
        <v>473</v>
      </c>
      <c r="C94" s="73">
        <v>0</v>
      </c>
      <c r="D94" s="299" t="s">
        <v>474</v>
      </c>
      <c r="E94" s="131"/>
      <c r="F94" s="132"/>
      <c r="G94" s="133"/>
    </row>
    <row r="95" spans="1:7" s="4" customFormat="1" ht="12.75">
      <c r="A95" s="129" t="s">
        <v>475</v>
      </c>
      <c r="B95" s="130" t="s">
        <v>476</v>
      </c>
      <c r="C95" s="73">
        <v>0</v>
      </c>
      <c r="D95" s="300"/>
      <c r="E95" s="134"/>
      <c r="F95" s="132"/>
      <c r="G95" s="133"/>
    </row>
    <row r="96" spans="1:7" s="4" customFormat="1" ht="12.75">
      <c r="A96" s="129" t="s">
        <v>477</v>
      </c>
      <c r="B96" s="130" t="s">
        <v>478</v>
      </c>
      <c r="C96" s="73">
        <v>0</v>
      </c>
      <c r="D96" s="300"/>
      <c r="E96" s="134"/>
      <c r="F96" s="132"/>
      <c r="G96" s="133"/>
    </row>
    <row r="97" spans="1:7" s="4" customFormat="1" ht="12.75">
      <c r="A97" s="129" t="s">
        <v>479</v>
      </c>
      <c r="B97" s="130" t="s">
        <v>480</v>
      </c>
      <c r="C97" s="73">
        <v>0</v>
      </c>
      <c r="D97" s="300"/>
      <c r="E97" s="134"/>
      <c r="F97" s="132"/>
      <c r="G97" s="133"/>
    </row>
    <row r="98" spans="1:7" s="4" customFormat="1" ht="12.75">
      <c r="A98" s="129" t="s">
        <v>481</v>
      </c>
      <c r="B98" s="130" t="s">
        <v>482</v>
      </c>
      <c r="C98" s="73">
        <v>0</v>
      </c>
      <c r="D98" s="300"/>
      <c r="E98" s="134"/>
      <c r="F98" s="132"/>
      <c r="G98" s="133"/>
    </row>
    <row r="99" spans="1:7" s="4" customFormat="1" ht="12.75">
      <c r="A99" s="129" t="s">
        <v>483</v>
      </c>
      <c r="B99" s="130" t="s">
        <v>484</v>
      </c>
      <c r="C99" s="73">
        <v>0</v>
      </c>
      <c r="D99" s="300"/>
      <c r="E99" s="134"/>
      <c r="F99" s="132"/>
      <c r="G99" s="133"/>
    </row>
    <row r="100" spans="1:7" s="4" customFormat="1" ht="12.75">
      <c r="A100" s="135" t="s">
        <v>485</v>
      </c>
      <c r="B100" s="136" t="s">
        <v>486</v>
      </c>
      <c r="C100" s="73">
        <v>0</v>
      </c>
      <c r="D100" s="301"/>
      <c r="E100" s="137" t="s">
        <v>487</v>
      </c>
      <c r="F100" s="132"/>
      <c r="G100" s="133"/>
    </row>
    <row r="101" spans="1:7" s="5" customFormat="1" ht="12.75">
      <c r="A101" s="138"/>
      <c r="B101" s="139" t="s">
        <v>488</v>
      </c>
      <c r="C101" s="140">
        <f>SUM(C94:C100)</f>
        <v>0</v>
      </c>
      <c r="D101" s="141">
        <f>D19+D20+D22+D25</f>
        <v>0</v>
      </c>
      <c r="E101" s="140">
        <f>C101-D101</f>
        <v>0</v>
      </c>
      <c r="F101" s="138"/>
      <c r="G101" s="142"/>
    </row>
  </sheetData>
  <sheetProtection password="A442" sheet="1" objects="1" scenarios="1"/>
  <mergeCells count="20">
    <mergeCell ref="D94:D100"/>
    <mergeCell ref="E39:G39"/>
    <mergeCell ref="B1:B2"/>
    <mergeCell ref="C1:D2"/>
    <mergeCell ref="E1:G2"/>
    <mergeCell ref="E36:G36"/>
    <mergeCell ref="E47:G47"/>
    <mergeCell ref="E48:G48"/>
    <mergeCell ref="E49:G49"/>
    <mergeCell ref="E50:G50"/>
    <mergeCell ref="A1:A2"/>
    <mergeCell ref="E53:G53"/>
    <mergeCell ref="E40:G40"/>
    <mergeCell ref="E42:G42"/>
    <mergeCell ref="E51:G51"/>
    <mergeCell ref="E52:G52"/>
    <mergeCell ref="E43:G43"/>
    <mergeCell ref="E44:G44"/>
    <mergeCell ref="E45:G45"/>
    <mergeCell ref="E46:G46"/>
  </mergeCells>
  <dataValidations count="5"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1:G51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2:G52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3:G53">
      <formula1>I19:I20</formula1>
    </dataValidation>
    <dataValidation type="decimal" operator="lessThanOrEqual" allowBlank="1" showInputMessage="1" showErrorMessage="1" errorTitle="Fehlermeldung" error="Es darf nur ein Wert kleiner gleich Null eingegeben werden!" sqref="D49 D39:D45 D47 C17:E24">
      <formula1>0</formula1>
    </dataValidation>
    <dataValidation type="decimal" operator="greaterThanOrEqual" showErrorMessage="1" errorTitle="Fehlermeldung" error="Es darf nur ein Wert größer gleich Null eingegeben werden!" sqref="C7 C94:C100 D48 D46 C13:E16 D8:D11 D50 C84:E89 C64:E64 E60:E62 C60:C62 C66:E72 C27:E27 C79:E82 E7">
      <formula1>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54" r:id="rId1"/>
  <headerFooter alignWithMargins="0">
    <oddHeader>&amp;R&amp;A</oddHeader>
    <oddFooter>&amp;L&amp;D&amp;C&amp;F&amp;RSeite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H34"/>
  <sheetViews>
    <sheetView showGridLines="0" view="pageBreakPreview" zoomScale="85" zoomScaleNormal="75" zoomScaleSheetLayoutView="85" workbookViewId="0" topLeftCell="A1">
      <selection activeCell="C15" sqref="C15"/>
    </sheetView>
  </sheetViews>
  <sheetFormatPr defaultColWidth="11.421875" defaultRowHeight="12.75"/>
  <cols>
    <col min="1" max="1" width="9.140625" style="3" bestFit="1" customWidth="1"/>
    <col min="2" max="2" width="37.140625" style="3" customWidth="1"/>
    <col min="3" max="3" width="18.28125" style="3" customWidth="1"/>
    <col min="4" max="4" width="15.28125" style="3" customWidth="1"/>
    <col min="5" max="5" width="17.7109375" style="3" customWidth="1"/>
    <col min="6" max="6" width="38.28125" style="3" customWidth="1"/>
    <col min="7" max="7" width="11.421875" style="3" customWidth="1"/>
    <col min="8" max="8" width="11.421875" style="3" hidden="1" customWidth="1"/>
    <col min="9" max="16384" width="11.421875" style="3" customWidth="1"/>
  </cols>
  <sheetData>
    <row r="1" spans="1:8" ht="18" customHeight="1">
      <c r="A1" s="313" t="s">
        <v>489</v>
      </c>
      <c r="B1" s="315" t="s">
        <v>490</v>
      </c>
      <c r="C1" s="316" t="str">
        <f>+'Allgemeine Informationen'!A8</f>
        <v>Geschäftsjahr 2008</v>
      </c>
      <c r="D1" s="317"/>
      <c r="E1" s="321" t="str">
        <f>+'Allgemeine Informationen'!C11</f>
        <v>MUSTERNETZBETREIBER</v>
      </c>
      <c r="F1" s="322"/>
      <c r="G1" s="83"/>
      <c r="H1" s="83"/>
    </row>
    <row r="2" spans="1:6" s="4" customFormat="1" ht="18" customHeight="1">
      <c r="A2" s="314"/>
      <c r="B2" s="284"/>
      <c r="C2" s="305"/>
      <c r="D2" s="305"/>
      <c r="E2" s="323"/>
      <c r="F2" s="324"/>
    </row>
    <row r="3" spans="1:7" s="4" customFormat="1" ht="21" customHeight="1">
      <c r="A3" s="318" t="s">
        <v>491</v>
      </c>
      <c r="B3" s="319"/>
      <c r="C3" s="319"/>
      <c r="D3" s="319"/>
      <c r="E3" s="319"/>
      <c r="F3" s="320"/>
      <c r="G3" s="143"/>
    </row>
    <row r="4" spans="1:6" ht="12.75">
      <c r="A4" s="43" t="s">
        <v>492</v>
      </c>
      <c r="B4" s="35" t="s">
        <v>493</v>
      </c>
      <c r="C4" s="84"/>
      <c r="D4" s="84"/>
      <c r="E4" s="84"/>
      <c r="F4" s="144"/>
    </row>
    <row r="5" spans="1:6" ht="29.25" customHeight="1">
      <c r="A5" s="145"/>
      <c r="B5" s="87"/>
      <c r="C5" s="89" t="s">
        <v>282</v>
      </c>
      <c r="D5" s="89" t="s">
        <v>490</v>
      </c>
      <c r="E5" s="89" t="s">
        <v>494</v>
      </c>
      <c r="F5" s="146" t="s">
        <v>7</v>
      </c>
    </row>
    <row r="6" spans="1:6" ht="12.75">
      <c r="A6" s="44"/>
      <c r="B6" s="91"/>
      <c r="C6" s="9" t="s">
        <v>294</v>
      </c>
      <c r="D6" s="9" t="s">
        <v>294</v>
      </c>
      <c r="E6" s="9" t="s">
        <v>294</v>
      </c>
      <c r="F6" s="147"/>
    </row>
    <row r="7" spans="1:6" ht="12.75">
      <c r="A7" s="148"/>
      <c r="B7" s="91"/>
      <c r="C7" s="17"/>
      <c r="D7" s="17"/>
      <c r="E7" s="17"/>
      <c r="F7" s="149"/>
    </row>
    <row r="8" spans="1:6" s="4" customFormat="1" ht="12.75">
      <c r="A8" s="150" t="s">
        <v>495</v>
      </c>
      <c r="B8" s="76" t="s">
        <v>323</v>
      </c>
      <c r="C8" s="74">
        <f>SUM(C9:C12)</f>
        <v>0</v>
      </c>
      <c r="D8" s="74">
        <f>SUM(D9:D12)</f>
        <v>0</v>
      </c>
      <c r="E8" s="74">
        <f aca="true" t="shared" si="0" ref="E8:E34">+C8-D8</f>
        <v>0</v>
      </c>
      <c r="F8" s="151"/>
    </row>
    <row r="9" spans="1:6" s="2" customFormat="1" ht="12.75">
      <c r="A9" s="150" t="s">
        <v>496</v>
      </c>
      <c r="B9" s="76" t="s">
        <v>325</v>
      </c>
      <c r="C9" s="73">
        <f>+'D.Unbundling Berichterstattung'!D8</f>
        <v>0</v>
      </c>
      <c r="D9" s="73">
        <v>0</v>
      </c>
      <c r="E9" s="73">
        <f>+C9-D9</f>
        <v>0</v>
      </c>
      <c r="F9" s="151"/>
    </row>
    <row r="10" spans="1:6" s="2" customFormat="1" ht="12.75">
      <c r="A10" s="150" t="s">
        <v>497</v>
      </c>
      <c r="B10" s="76" t="s">
        <v>327</v>
      </c>
      <c r="C10" s="73">
        <f>+'D.Unbundling Berichterstattung'!D9</f>
        <v>0</v>
      </c>
      <c r="D10" s="73">
        <v>0</v>
      </c>
      <c r="E10" s="73">
        <f t="shared" si="0"/>
        <v>0</v>
      </c>
      <c r="F10" s="151"/>
    </row>
    <row r="11" spans="1:6" s="2" customFormat="1" ht="12.75">
      <c r="A11" s="150" t="s">
        <v>498</v>
      </c>
      <c r="B11" s="76" t="s">
        <v>329</v>
      </c>
      <c r="C11" s="73">
        <f>+'D.Unbundling Berichterstattung'!D10</f>
        <v>0</v>
      </c>
      <c r="D11" s="73">
        <v>0</v>
      </c>
      <c r="E11" s="73">
        <f t="shared" si="0"/>
        <v>0</v>
      </c>
      <c r="F11" s="151"/>
    </row>
    <row r="12" spans="1:6" s="2" customFormat="1" ht="12" customHeight="1">
      <c r="A12" s="150" t="s">
        <v>499</v>
      </c>
      <c r="B12" s="76" t="s">
        <v>331</v>
      </c>
      <c r="C12" s="73">
        <f>+'D.Unbundling Berichterstattung'!D11</f>
        <v>0</v>
      </c>
      <c r="D12" s="73">
        <v>0</v>
      </c>
      <c r="E12" s="73">
        <f t="shared" si="0"/>
        <v>0</v>
      </c>
      <c r="F12" s="152"/>
    </row>
    <row r="13" spans="1:6" ht="12.75">
      <c r="A13" s="150" t="s">
        <v>500</v>
      </c>
      <c r="B13" s="76" t="s">
        <v>333</v>
      </c>
      <c r="C13" s="57">
        <f>+'D.Unbundling Berichterstattung'!D12</f>
        <v>0</v>
      </c>
      <c r="D13" s="57">
        <v>0</v>
      </c>
      <c r="E13" s="57">
        <f t="shared" si="0"/>
        <v>0</v>
      </c>
      <c r="F13" s="153"/>
    </row>
    <row r="14" spans="1:6" ht="12.75">
      <c r="A14" s="150" t="s">
        <v>501</v>
      </c>
      <c r="B14" s="76" t="s">
        <v>335</v>
      </c>
      <c r="C14" s="57">
        <f>+'D.Unbundling Berichterstattung'!D13</f>
        <v>0</v>
      </c>
      <c r="D14" s="57">
        <v>0</v>
      </c>
      <c r="E14" s="57">
        <f t="shared" si="0"/>
        <v>0</v>
      </c>
      <c r="F14" s="153"/>
    </row>
    <row r="15" spans="1:6" ht="12.75">
      <c r="A15" s="150" t="s">
        <v>502</v>
      </c>
      <c r="B15" s="76" t="s">
        <v>337</v>
      </c>
      <c r="C15" s="97">
        <f>C16+C17</f>
        <v>0</v>
      </c>
      <c r="D15" s="97">
        <f>D16+D17</f>
        <v>0</v>
      </c>
      <c r="E15" s="97">
        <f t="shared" si="0"/>
        <v>0</v>
      </c>
      <c r="F15" s="153"/>
    </row>
    <row r="16" spans="1:6" ht="12.75">
      <c r="A16" s="150" t="s">
        <v>503</v>
      </c>
      <c r="B16" s="76" t="s">
        <v>339</v>
      </c>
      <c r="C16" s="57">
        <f>+'D.Unbundling Berichterstattung'!D15</f>
        <v>0</v>
      </c>
      <c r="D16" s="57">
        <v>0</v>
      </c>
      <c r="E16" s="57">
        <f t="shared" si="0"/>
        <v>0</v>
      </c>
      <c r="F16" s="153"/>
    </row>
    <row r="17" spans="1:6" ht="12.75">
      <c r="A17" s="150" t="s">
        <v>504</v>
      </c>
      <c r="B17" s="76" t="s">
        <v>341</v>
      </c>
      <c r="C17" s="57">
        <f>+'D.Unbundling Berichterstattung'!D16</f>
        <v>0</v>
      </c>
      <c r="D17" s="57">
        <v>0</v>
      </c>
      <c r="E17" s="57">
        <f t="shared" si="0"/>
        <v>0</v>
      </c>
      <c r="F17" s="153"/>
    </row>
    <row r="18" spans="1:6" ht="12.75">
      <c r="A18" s="150" t="s">
        <v>505</v>
      </c>
      <c r="B18" s="91" t="s">
        <v>343</v>
      </c>
      <c r="C18" s="97">
        <f>C19+C20</f>
        <v>0</v>
      </c>
      <c r="D18" s="97">
        <f>D19+D20</f>
        <v>0</v>
      </c>
      <c r="E18" s="97">
        <f t="shared" si="0"/>
        <v>0</v>
      </c>
      <c r="F18" s="153"/>
    </row>
    <row r="19" spans="1:6" ht="12.75">
      <c r="A19" s="150" t="s">
        <v>506</v>
      </c>
      <c r="B19" s="91" t="s">
        <v>345</v>
      </c>
      <c r="C19" s="57">
        <f>+'D.Unbundling Berichterstattung'!D18</f>
        <v>0</v>
      </c>
      <c r="D19" s="57">
        <v>0</v>
      </c>
      <c r="E19" s="57">
        <f t="shared" si="0"/>
        <v>0</v>
      </c>
      <c r="F19" s="153"/>
    </row>
    <row r="20" spans="1:6" ht="12.75">
      <c r="A20" s="150" t="s">
        <v>507</v>
      </c>
      <c r="B20" s="91" t="s">
        <v>347</v>
      </c>
      <c r="C20" s="57">
        <f>+'D.Unbundling Berichterstattung'!D19</f>
        <v>0</v>
      </c>
      <c r="D20" s="57">
        <v>0</v>
      </c>
      <c r="E20" s="57">
        <f t="shared" si="0"/>
        <v>0</v>
      </c>
      <c r="F20" s="153"/>
    </row>
    <row r="21" spans="1:6" ht="12.75">
      <c r="A21" s="150" t="s">
        <v>508</v>
      </c>
      <c r="B21" s="91" t="s">
        <v>350</v>
      </c>
      <c r="C21" s="57">
        <f>+'D.Unbundling Berichterstattung'!D20</f>
        <v>0</v>
      </c>
      <c r="D21" s="57">
        <v>0</v>
      </c>
      <c r="E21" s="57">
        <f t="shared" si="0"/>
        <v>0</v>
      </c>
      <c r="F21" s="153"/>
    </row>
    <row r="22" spans="1:6" ht="12.75">
      <c r="A22" s="150" t="s">
        <v>509</v>
      </c>
      <c r="B22" s="91" t="s">
        <v>353</v>
      </c>
      <c r="C22" s="57">
        <f>+'D.Unbundling Berichterstattung'!D21</f>
        <v>0</v>
      </c>
      <c r="D22" s="57">
        <v>0</v>
      </c>
      <c r="E22" s="57">
        <f t="shared" si="0"/>
        <v>0</v>
      </c>
      <c r="F22" s="153"/>
    </row>
    <row r="23" spans="1:6" ht="12.75">
      <c r="A23" s="150" t="s">
        <v>510</v>
      </c>
      <c r="B23" s="91" t="s">
        <v>355</v>
      </c>
      <c r="C23" s="97">
        <f>+C24+C25</f>
        <v>0</v>
      </c>
      <c r="D23" s="97">
        <f>+D24+D25</f>
        <v>0</v>
      </c>
      <c r="E23" s="97">
        <f t="shared" si="0"/>
        <v>0</v>
      </c>
      <c r="F23" s="153"/>
    </row>
    <row r="24" spans="1:6" ht="12.75">
      <c r="A24" s="150" t="s">
        <v>511</v>
      </c>
      <c r="B24" s="76" t="s">
        <v>357</v>
      </c>
      <c r="C24" s="73">
        <f>+'D.Unbundling Berichterstattung'!D23</f>
        <v>0</v>
      </c>
      <c r="D24" s="73">
        <v>0</v>
      </c>
      <c r="E24" s="73">
        <f t="shared" si="0"/>
        <v>0</v>
      </c>
      <c r="F24" s="154"/>
    </row>
    <row r="25" spans="1:6" ht="12.75">
      <c r="A25" s="150" t="s">
        <v>512</v>
      </c>
      <c r="B25" s="91" t="s">
        <v>359</v>
      </c>
      <c r="C25" s="57">
        <f>+'D.Unbundling Berichterstattung'!D24</f>
        <v>0</v>
      </c>
      <c r="D25" s="57">
        <v>0</v>
      </c>
      <c r="E25" s="57">
        <f t="shared" si="0"/>
        <v>0</v>
      </c>
      <c r="F25" s="153"/>
    </row>
    <row r="26" spans="1:6" ht="12.75">
      <c r="A26" s="150" t="s">
        <v>513</v>
      </c>
      <c r="B26" s="91" t="s">
        <v>361</v>
      </c>
      <c r="C26" s="57">
        <f>+'D.Unbundling Berichterstattung'!D25</f>
        <v>0</v>
      </c>
      <c r="D26" s="57">
        <v>0</v>
      </c>
      <c r="E26" s="57">
        <f t="shared" si="0"/>
        <v>0</v>
      </c>
      <c r="F26" s="155"/>
    </row>
    <row r="27" spans="1:6" s="5" customFormat="1" ht="12.75">
      <c r="A27" s="150" t="s">
        <v>514</v>
      </c>
      <c r="B27" s="100" t="s">
        <v>364</v>
      </c>
      <c r="C27" s="72">
        <f>C8+C13+C14+C15+C18+C21+C22+C23+C26</f>
        <v>0</v>
      </c>
      <c r="D27" s="72">
        <f>D8+D13+D14+D15+D18+D21+D22+D23+D26</f>
        <v>0</v>
      </c>
      <c r="E27" s="72">
        <f t="shared" si="0"/>
        <v>0</v>
      </c>
      <c r="F27" s="151"/>
    </row>
    <row r="28" spans="1:6" ht="12.75">
      <c r="A28" s="150" t="s">
        <v>515</v>
      </c>
      <c r="B28" s="91" t="s">
        <v>366</v>
      </c>
      <c r="C28" s="57">
        <f>+'D.Unbundling Berichterstattung'!D27</f>
        <v>0</v>
      </c>
      <c r="D28" s="57">
        <v>0</v>
      </c>
      <c r="E28" s="57">
        <f t="shared" si="0"/>
        <v>0</v>
      </c>
      <c r="F28" s="151"/>
    </row>
    <row r="29" spans="1:6" ht="12.75">
      <c r="A29" s="150" t="s">
        <v>516</v>
      </c>
      <c r="B29" s="91" t="s">
        <v>368</v>
      </c>
      <c r="C29" s="57">
        <f>+'D.Unbundling Berichterstattung'!D28</f>
        <v>0</v>
      </c>
      <c r="D29" s="57">
        <v>0</v>
      </c>
      <c r="E29" s="57">
        <f t="shared" si="0"/>
        <v>0</v>
      </c>
      <c r="F29" s="151"/>
    </row>
    <row r="30" spans="1:6" s="5" customFormat="1" ht="12.75">
      <c r="A30" s="150" t="s">
        <v>517</v>
      </c>
      <c r="B30" s="100" t="s">
        <v>370</v>
      </c>
      <c r="C30" s="72">
        <f>SUM(C28:C29)</f>
        <v>0</v>
      </c>
      <c r="D30" s="72">
        <f>SUM(D28:D29)</f>
        <v>0</v>
      </c>
      <c r="E30" s="72">
        <f t="shared" si="0"/>
        <v>0</v>
      </c>
      <c r="F30" s="151"/>
    </row>
    <row r="31" spans="1:6" s="5" customFormat="1" ht="12.75">
      <c r="A31" s="150" t="s">
        <v>518</v>
      </c>
      <c r="B31" s="100" t="s">
        <v>372</v>
      </c>
      <c r="C31" s="101">
        <f>C27+C30</f>
        <v>0</v>
      </c>
      <c r="D31" s="101">
        <f>D27+D30</f>
        <v>0</v>
      </c>
      <c r="E31" s="101">
        <f t="shared" si="0"/>
        <v>0</v>
      </c>
      <c r="F31" s="156"/>
    </row>
    <row r="32" spans="1:6" ht="12.75">
      <c r="A32" s="150" t="s">
        <v>519</v>
      </c>
      <c r="B32" s="76" t="s">
        <v>374</v>
      </c>
      <c r="C32" s="73">
        <f>+'D.Unbundling Berichterstattung'!D31</f>
        <v>0</v>
      </c>
      <c r="D32" s="73">
        <v>0</v>
      </c>
      <c r="E32" s="73">
        <f t="shared" si="0"/>
        <v>0</v>
      </c>
      <c r="F32" s="151"/>
    </row>
    <row r="33" spans="1:6" ht="12.75">
      <c r="A33" s="150" t="s">
        <v>520</v>
      </c>
      <c r="B33" s="76" t="s">
        <v>376</v>
      </c>
      <c r="C33" s="73">
        <f>+'D.Unbundling Berichterstattung'!D32</f>
        <v>0</v>
      </c>
      <c r="D33" s="73">
        <v>0</v>
      </c>
      <c r="E33" s="73">
        <f t="shared" si="0"/>
        <v>0</v>
      </c>
      <c r="F33" s="151"/>
    </row>
    <row r="34" spans="1:6" ht="13.5" thickBot="1">
      <c r="A34" s="157" t="s">
        <v>521</v>
      </c>
      <c r="B34" s="158" t="s">
        <v>378</v>
      </c>
      <c r="C34" s="159">
        <f>SUM(C31:C33)</f>
        <v>0</v>
      </c>
      <c r="D34" s="159">
        <f>SUM(D31:D33)</f>
        <v>0</v>
      </c>
      <c r="E34" s="159">
        <f t="shared" si="0"/>
        <v>0</v>
      </c>
      <c r="F34" s="160"/>
    </row>
  </sheetData>
  <sheetProtection password="A442" sheet="1" objects="1" scenarios="1"/>
  <mergeCells count="5">
    <mergeCell ref="A1:A2"/>
    <mergeCell ref="B1:B2"/>
    <mergeCell ref="C1:D2"/>
    <mergeCell ref="A3:F3"/>
    <mergeCell ref="E1:F2"/>
  </mergeCells>
  <dataValidations count="2">
    <dataValidation type="decimal" operator="greaterThanOrEqual" showErrorMessage="1" errorTitle="Fehlermeldung" error="Es darf nur ein Wert größer gleich Null eingegeben werden!" sqref="D23 D28 D14:D17 C13:C17 C19:C26 C28:C29 C32:C33 C9:D12">
      <formula1>0</formula1>
    </dataValidation>
    <dataValidation type="decimal" operator="lessThanOrEqual" allowBlank="1" showInputMessage="1" showErrorMessage="1" errorTitle="Fehlermeldung" error="Es darf nur ein Wert kleiner gleich Null eingegeben werden!" sqref="C18 D18:D22 D24:D25">
      <formula1>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67" r:id="rId1"/>
  <headerFooter alignWithMargins="0">
    <oddHeader>&amp;R&amp;A</oddHeader>
    <oddFooter>&amp;L&amp;D&amp;C&amp;F&amp;RSeite &amp;P/&amp;N</oddFooter>
  </headerFooter>
  <ignoredErrors>
    <ignoredError sqref="D8" formulaRange="1"/>
    <ignoredError sqref="E27 D27 C28:C29 D24:D26 D30:D31 E23:E26 E30:E31 E28:E29 E32:E33 D28:D29 D20:D22 C24:C26 C16:C22 C10:C14 E10:E22 C32:C33 D10:D15 D17:D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1"/>
  <dimension ref="A1:G47"/>
  <sheetViews>
    <sheetView view="pageBreakPreview" zoomScale="70" zoomScaleNormal="75" zoomScaleSheetLayoutView="70" workbookViewId="0" topLeftCell="A1">
      <selection activeCell="F37" sqref="F37"/>
    </sheetView>
  </sheetViews>
  <sheetFormatPr defaultColWidth="11.421875" defaultRowHeight="12.75"/>
  <cols>
    <col min="1" max="1" width="8.421875" style="201" customWidth="1"/>
    <col min="2" max="2" width="31.8515625" style="169" customWidth="1"/>
    <col min="3" max="3" width="16.421875" style="169" customWidth="1"/>
    <col min="4" max="4" width="17.00390625" style="202" customWidth="1"/>
    <col min="5" max="5" width="15.140625" style="202" customWidth="1"/>
    <col min="6" max="6" width="44.8515625" style="169" customWidth="1"/>
    <col min="7" max="7" width="11.421875" style="169" hidden="1" customWidth="1"/>
    <col min="8" max="16384" width="11.421875" style="169" customWidth="1"/>
  </cols>
  <sheetData>
    <row r="1" spans="1:7" s="164" customFormat="1" ht="36" customHeight="1">
      <c r="A1" s="161" t="s">
        <v>522</v>
      </c>
      <c r="B1" s="162" t="s">
        <v>523</v>
      </c>
      <c r="C1" s="327" t="str">
        <f>+'Allgemeine Informationen'!A8</f>
        <v>Geschäftsjahr 2008</v>
      </c>
      <c r="D1" s="327"/>
      <c r="E1" s="325" t="str">
        <f>+'Allgemeine Informationen'!C11</f>
        <v>MUSTERNETZBETREIBER</v>
      </c>
      <c r="F1" s="326"/>
      <c r="G1" s="163"/>
    </row>
    <row r="2" spans="1:7" s="164" customFormat="1" ht="36" customHeight="1">
      <c r="A2" s="318" t="s">
        <v>491</v>
      </c>
      <c r="B2" s="319"/>
      <c r="C2" s="319"/>
      <c r="D2" s="319"/>
      <c r="E2" s="319"/>
      <c r="F2" s="320"/>
      <c r="G2" s="163"/>
    </row>
    <row r="3" spans="1:7" ht="39" customHeight="1">
      <c r="A3" s="45"/>
      <c r="B3" s="165"/>
      <c r="C3" s="166" t="s">
        <v>524</v>
      </c>
      <c r="D3" s="167" t="s">
        <v>525</v>
      </c>
      <c r="E3" s="167" t="s">
        <v>526</v>
      </c>
      <c r="F3" s="168" t="s">
        <v>527</v>
      </c>
      <c r="G3" s="1"/>
    </row>
    <row r="4" spans="1:7" ht="12.75">
      <c r="A4" s="170"/>
      <c r="B4" s="171"/>
      <c r="C4" s="172" t="s">
        <v>294</v>
      </c>
      <c r="D4" s="173" t="str">
        <f>+C4</f>
        <v>TEUR</v>
      </c>
      <c r="E4" s="173" t="str">
        <f>+D4</f>
        <v>TEUR</v>
      </c>
      <c r="F4" s="174"/>
      <c r="G4" s="1"/>
    </row>
    <row r="5" spans="1:7" ht="15.75">
      <c r="A5" s="175" t="s">
        <v>528</v>
      </c>
      <c r="B5" s="176" t="s">
        <v>529</v>
      </c>
      <c r="C5" s="116"/>
      <c r="D5" s="177"/>
      <c r="E5" s="177"/>
      <c r="F5" s="178"/>
      <c r="G5" s="1"/>
    </row>
    <row r="6" spans="1:7" ht="12.75">
      <c r="A6" s="179"/>
      <c r="B6" s="180"/>
      <c r="C6" s="181"/>
      <c r="D6" s="182"/>
      <c r="E6" s="182"/>
      <c r="F6" s="183"/>
      <c r="G6" s="1"/>
    </row>
    <row r="7" spans="1:7" ht="12.75">
      <c r="A7" s="46" t="s">
        <v>530</v>
      </c>
      <c r="B7" s="34" t="s">
        <v>523</v>
      </c>
      <c r="C7" s="72">
        <f>+C8*C9+C10-C11</f>
        <v>0</v>
      </c>
      <c r="D7" s="72">
        <f>+D8*D9+D10-D11</f>
        <v>0</v>
      </c>
      <c r="E7" s="184"/>
      <c r="F7" s="185"/>
      <c r="G7" s="1"/>
    </row>
    <row r="8" spans="1:7" ht="12.75">
      <c r="A8" s="186" t="s">
        <v>531</v>
      </c>
      <c r="B8" s="6" t="s">
        <v>532</v>
      </c>
      <c r="C8" s="93"/>
      <c r="D8" s="187"/>
      <c r="E8" s="188"/>
      <c r="F8" s="185"/>
      <c r="G8" s="1"/>
    </row>
    <row r="9" spans="1:7" ht="12.75">
      <c r="A9" s="186" t="s">
        <v>533</v>
      </c>
      <c r="B9" s="6" t="s">
        <v>534</v>
      </c>
      <c r="C9" s="189"/>
      <c r="D9" s="187"/>
      <c r="E9" s="188"/>
      <c r="F9" s="185"/>
      <c r="G9" s="1"/>
    </row>
    <row r="10" spans="1:7" ht="12.75">
      <c r="A10" s="186" t="s">
        <v>535</v>
      </c>
      <c r="B10" s="6" t="s">
        <v>353</v>
      </c>
      <c r="C10" s="73"/>
      <c r="D10" s="187"/>
      <c r="E10" s="188"/>
      <c r="F10" s="185"/>
      <c r="G10" s="1"/>
    </row>
    <row r="11" spans="1:7" ht="12.75">
      <c r="A11" s="186" t="s">
        <v>536</v>
      </c>
      <c r="B11" s="6" t="s">
        <v>537</v>
      </c>
      <c r="C11" s="93"/>
      <c r="D11" s="187"/>
      <c r="E11" s="188"/>
      <c r="F11" s="185"/>
      <c r="G11" s="1"/>
    </row>
    <row r="12" spans="1:7" ht="12.75">
      <c r="A12" s="186"/>
      <c r="B12" s="6"/>
      <c r="C12" s="93"/>
      <c r="D12" s="187"/>
      <c r="E12" s="188"/>
      <c r="F12" s="185"/>
      <c r="G12" s="1"/>
    </row>
    <row r="13" spans="1:7" ht="15.75">
      <c r="A13" s="175" t="s">
        <v>538</v>
      </c>
      <c r="B13" s="176" t="s">
        <v>539</v>
      </c>
      <c r="C13" s="116"/>
      <c r="D13" s="177"/>
      <c r="E13" s="177"/>
      <c r="F13" s="190"/>
      <c r="G13" s="1"/>
    </row>
    <row r="14" spans="1:7" ht="39" customHeight="1">
      <c r="A14" s="45"/>
      <c r="B14" s="191"/>
      <c r="C14" s="166" t="s">
        <v>540</v>
      </c>
      <c r="D14" s="167" t="s">
        <v>541</v>
      </c>
      <c r="E14" s="167" t="s">
        <v>542</v>
      </c>
      <c r="F14" s="168" t="s">
        <v>527</v>
      </c>
      <c r="G14" s="1"/>
    </row>
    <row r="15" spans="1:7" ht="12.75">
      <c r="A15" s="192" t="s">
        <v>543</v>
      </c>
      <c r="B15" s="193" t="s">
        <v>544</v>
      </c>
      <c r="C15" s="117"/>
      <c r="D15" s="194"/>
      <c r="E15" s="194"/>
      <c r="F15" s="185"/>
      <c r="G15" s="1"/>
    </row>
    <row r="16" spans="1:7" ht="12.75">
      <c r="A16" s="192" t="s">
        <v>545</v>
      </c>
      <c r="B16" s="193" t="s">
        <v>546</v>
      </c>
      <c r="C16" s="93"/>
      <c r="D16" s="187"/>
      <c r="E16" s="187"/>
      <c r="F16" s="185"/>
      <c r="G16" s="1"/>
    </row>
    <row r="17" spans="1:7" ht="12.75">
      <c r="A17" s="192" t="s">
        <v>547</v>
      </c>
      <c r="B17" s="193" t="s">
        <v>548</v>
      </c>
      <c r="C17" s="93"/>
      <c r="D17" s="187"/>
      <c r="E17" s="187"/>
      <c r="F17" s="185"/>
      <c r="G17" s="1"/>
    </row>
    <row r="18" spans="1:7" ht="12.75">
      <c r="A18" s="192" t="s">
        <v>549</v>
      </c>
      <c r="B18" s="193" t="s">
        <v>467</v>
      </c>
      <c r="C18" s="93"/>
      <c r="D18" s="187"/>
      <c r="E18" s="187"/>
      <c r="F18" s="185"/>
      <c r="G18" s="1"/>
    </row>
    <row r="19" spans="1:7" ht="12.75">
      <c r="A19" s="192" t="s">
        <v>550</v>
      </c>
      <c r="B19" s="193" t="s">
        <v>551</v>
      </c>
      <c r="C19" s="93"/>
      <c r="D19" s="187"/>
      <c r="E19" s="187"/>
      <c r="F19" s="185"/>
      <c r="G19" s="1"/>
    </row>
    <row r="20" spans="1:7" ht="12.75">
      <c r="A20" s="192" t="s">
        <v>552</v>
      </c>
      <c r="B20" s="193" t="s">
        <v>553</v>
      </c>
      <c r="C20" s="93"/>
      <c r="D20" s="187"/>
      <c r="E20" s="187"/>
      <c r="F20" s="185"/>
      <c r="G20" s="1"/>
    </row>
    <row r="21" spans="1:7" ht="12.75">
      <c r="A21" s="192" t="s">
        <v>554</v>
      </c>
      <c r="B21" s="193" t="s">
        <v>555</v>
      </c>
      <c r="C21" s="117"/>
      <c r="D21" s="187"/>
      <c r="E21" s="187"/>
      <c r="F21" s="185"/>
      <c r="G21" s="1"/>
    </row>
    <row r="22" spans="1:7" ht="12.75">
      <c r="A22" s="192" t="s">
        <v>556</v>
      </c>
      <c r="B22" s="193" t="s">
        <v>557</v>
      </c>
      <c r="C22" s="93"/>
      <c r="D22" s="187"/>
      <c r="E22" s="187"/>
      <c r="F22" s="195"/>
      <c r="G22" s="1"/>
    </row>
    <row r="23" spans="1:7" ht="12.75">
      <c r="A23" s="192" t="s">
        <v>558</v>
      </c>
      <c r="B23" s="193" t="s">
        <v>559</v>
      </c>
      <c r="C23" s="93"/>
      <c r="D23" s="187"/>
      <c r="E23" s="187"/>
      <c r="F23" s="185"/>
      <c r="G23" s="1"/>
    </row>
    <row r="24" spans="1:7" ht="12.75">
      <c r="A24" s="192" t="s">
        <v>560</v>
      </c>
      <c r="B24" s="193" t="s">
        <v>561</v>
      </c>
      <c r="C24" s="93"/>
      <c r="D24" s="187"/>
      <c r="E24" s="187"/>
      <c r="F24" s="185"/>
      <c r="G24" s="1"/>
    </row>
    <row r="25" spans="1:7" ht="12.75">
      <c r="A25" s="192" t="s">
        <v>562</v>
      </c>
      <c r="B25" s="193" t="s">
        <v>563</v>
      </c>
      <c r="C25" s="117"/>
      <c r="D25" s="187"/>
      <c r="E25" s="187"/>
      <c r="F25" s="185"/>
      <c r="G25" s="1"/>
    </row>
    <row r="26" spans="1:7" ht="12.75">
      <c r="A26" s="192" t="s">
        <v>564</v>
      </c>
      <c r="B26" s="193" t="s">
        <v>565</v>
      </c>
      <c r="C26" s="93"/>
      <c r="D26" s="187"/>
      <c r="E26" s="187"/>
      <c r="F26" s="185"/>
      <c r="G26" s="1"/>
    </row>
    <row r="27" spans="1:7" ht="12.75">
      <c r="A27" s="192" t="s">
        <v>566</v>
      </c>
      <c r="B27" s="193" t="s">
        <v>567</v>
      </c>
      <c r="C27" s="93"/>
      <c r="D27" s="187"/>
      <c r="E27" s="187"/>
      <c r="F27" s="185"/>
      <c r="G27" s="1"/>
    </row>
    <row r="28" spans="1:7" ht="12.75">
      <c r="A28" s="192" t="s">
        <v>568</v>
      </c>
      <c r="B28" s="193" t="s">
        <v>569</v>
      </c>
      <c r="C28" s="93"/>
      <c r="D28" s="187"/>
      <c r="E28" s="187"/>
      <c r="F28" s="185"/>
      <c r="G28" s="1"/>
    </row>
    <row r="29" spans="1:7" ht="12.75">
      <c r="A29" s="192" t="s">
        <v>570</v>
      </c>
      <c r="B29" s="193" t="s">
        <v>571</v>
      </c>
      <c r="C29" s="117"/>
      <c r="D29" s="187"/>
      <c r="E29" s="187"/>
      <c r="F29" s="185"/>
      <c r="G29" s="1"/>
    </row>
    <row r="30" spans="1:7" ht="12.75">
      <c r="A30" s="192" t="s">
        <v>572</v>
      </c>
      <c r="B30" s="193" t="s">
        <v>573</v>
      </c>
      <c r="C30" s="117"/>
      <c r="D30" s="187"/>
      <c r="E30" s="187"/>
      <c r="F30" s="185"/>
      <c r="G30" s="1"/>
    </row>
    <row r="31" spans="1:7" ht="12.75">
      <c r="A31" s="192" t="s">
        <v>574</v>
      </c>
      <c r="B31" s="193" t="s">
        <v>575</v>
      </c>
      <c r="C31" s="93"/>
      <c r="D31" s="187"/>
      <c r="E31" s="187"/>
      <c r="F31" s="185"/>
      <c r="G31" s="1"/>
    </row>
    <row r="32" spans="1:7" ht="12.75">
      <c r="A32" s="192" t="s">
        <v>576</v>
      </c>
      <c r="B32" s="193" t="s">
        <v>577</v>
      </c>
      <c r="C32" s="93"/>
      <c r="D32" s="187"/>
      <c r="E32" s="187"/>
      <c r="F32" s="185"/>
      <c r="G32" s="1"/>
    </row>
    <row r="33" spans="1:7" ht="12.75">
      <c r="A33" s="192" t="s">
        <v>578</v>
      </c>
      <c r="B33" s="193" t="s">
        <v>579</v>
      </c>
      <c r="C33" s="117"/>
      <c r="D33" s="187"/>
      <c r="E33" s="187"/>
      <c r="F33" s="185"/>
      <c r="G33" s="1"/>
    </row>
    <row r="34" spans="1:6" ht="12.75">
      <c r="A34" s="192" t="s">
        <v>580</v>
      </c>
      <c r="B34" s="193" t="s">
        <v>581</v>
      </c>
      <c r="C34" s="93"/>
      <c r="D34" s="187"/>
      <c r="E34" s="187"/>
      <c r="F34" s="185"/>
    </row>
    <row r="35" spans="1:6" ht="12.75">
      <c r="A35" s="192" t="s">
        <v>582</v>
      </c>
      <c r="B35" s="193" t="s">
        <v>583</v>
      </c>
      <c r="C35" s="93"/>
      <c r="D35" s="187"/>
      <c r="E35" s="187"/>
      <c r="F35" s="185"/>
    </row>
    <row r="36" spans="1:6" ht="12.75">
      <c r="A36" s="192" t="s">
        <v>584</v>
      </c>
      <c r="B36" s="193" t="s">
        <v>585</v>
      </c>
      <c r="C36" s="117"/>
      <c r="D36" s="187"/>
      <c r="E36" s="187"/>
      <c r="F36" s="185"/>
    </row>
    <row r="37" spans="1:6" ht="12.75">
      <c r="A37" s="192" t="s">
        <v>586</v>
      </c>
      <c r="B37" s="193" t="s">
        <v>587</v>
      </c>
      <c r="C37" s="93"/>
      <c r="D37" s="187"/>
      <c r="E37" s="187"/>
      <c r="F37" s="185"/>
    </row>
    <row r="38" spans="1:6" ht="12.75">
      <c r="A38" s="192" t="s">
        <v>588</v>
      </c>
      <c r="B38" s="193" t="s">
        <v>589</v>
      </c>
      <c r="C38" s="93"/>
      <c r="D38" s="187"/>
      <c r="E38" s="187"/>
      <c r="F38" s="185"/>
    </row>
    <row r="39" spans="1:6" ht="12.75">
      <c r="A39" s="192" t="s">
        <v>590</v>
      </c>
      <c r="B39" s="193" t="s">
        <v>591</v>
      </c>
      <c r="C39" s="117"/>
      <c r="D39" s="187"/>
      <c r="E39" s="187"/>
      <c r="F39" s="185"/>
    </row>
    <row r="40" spans="1:6" ht="12.75">
      <c r="A40" s="192" t="s">
        <v>592</v>
      </c>
      <c r="B40" s="193" t="s">
        <v>593</v>
      </c>
      <c r="C40" s="117"/>
      <c r="D40" s="187"/>
      <c r="E40" s="187"/>
      <c r="F40" s="185"/>
    </row>
    <row r="41" spans="1:6" ht="12.75">
      <c r="A41" s="192" t="s">
        <v>594</v>
      </c>
      <c r="B41" s="193" t="s">
        <v>595</v>
      </c>
      <c r="C41" s="93"/>
      <c r="D41" s="187"/>
      <c r="E41" s="187"/>
      <c r="F41" s="185"/>
    </row>
    <row r="42" spans="1:6" ht="12.75">
      <c r="A42" s="192" t="s">
        <v>596</v>
      </c>
      <c r="B42" s="193" t="s">
        <v>597</v>
      </c>
      <c r="C42" s="93"/>
      <c r="D42" s="187"/>
      <c r="E42" s="187"/>
      <c r="F42" s="185"/>
    </row>
    <row r="43" spans="1:6" ht="12.75">
      <c r="A43" s="192" t="s">
        <v>598</v>
      </c>
      <c r="B43" s="193" t="s">
        <v>599</v>
      </c>
      <c r="C43" s="117"/>
      <c r="D43" s="187"/>
      <c r="E43" s="187"/>
      <c r="F43" s="185"/>
    </row>
    <row r="44" spans="1:6" ht="12.75">
      <c r="A44" s="192" t="s">
        <v>600</v>
      </c>
      <c r="B44" s="193" t="s">
        <v>320</v>
      </c>
      <c r="C44" s="93"/>
      <c r="D44" s="187"/>
      <c r="E44" s="187"/>
      <c r="F44" s="185"/>
    </row>
    <row r="45" spans="1:6" ht="12.75">
      <c r="A45" s="192" t="s">
        <v>601</v>
      </c>
      <c r="B45" s="193" t="s">
        <v>602</v>
      </c>
      <c r="C45" s="93"/>
      <c r="D45" s="187"/>
      <c r="E45" s="187"/>
      <c r="F45" s="185"/>
    </row>
    <row r="46" spans="1:6" ht="12.75">
      <c r="A46" s="192" t="s">
        <v>603</v>
      </c>
      <c r="B46" s="193" t="s">
        <v>604</v>
      </c>
      <c r="C46" s="93"/>
      <c r="D46" s="187"/>
      <c r="E46" s="187"/>
      <c r="F46" s="185"/>
    </row>
    <row r="47" spans="1:6" ht="13.5" thickBot="1">
      <c r="A47" s="196" t="s">
        <v>605</v>
      </c>
      <c r="B47" s="197" t="s">
        <v>606</v>
      </c>
      <c r="C47" s="198"/>
      <c r="D47" s="199"/>
      <c r="E47" s="198"/>
      <c r="F47" s="200"/>
    </row>
  </sheetData>
  <sheetProtection password="A442" sheet="1" objects="1" scenarios="1"/>
  <mergeCells count="3">
    <mergeCell ref="E1:F1"/>
    <mergeCell ref="C1:D1"/>
    <mergeCell ref="A2:F2"/>
  </mergeCells>
  <conditionalFormatting sqref="C7:D7">
    <cfRule type="cellIs" priority="1" dxfId="0" operator="equal" stopIfTrue="1">
      <formula>"Fehler"</formula>
    </cfRule>
  </conditionalFormatting>
  <printOptions/>
  <pageMargins left="0.75" right="0.75" top="1" bottom="1" header="0.4921259845" footer="0.492125984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46"/>
  <sheetViews>
    <sheetView showGridLines="0" zoomScale="60" zoomScaleNormal="60" zoomScaleSheetLayoutView="75" workbookViewId="0" topLeftCell="A1">
      <selection activeCell="D30" sqref="D30"/>
    </sheetView>
  </sheetViews>
  <sheetFormatPr defaultColWidth="11.421875" defaultRowHeight="12.75"/>
  <cols>
    <col min="1" max="1" width="8.57421875" style="263" customWidth="1"/>
    <col min="2" max="2" width="72.57421875" style="263" customWidth="1"/>
    <col min="3" max="4" width="27.140625" style="264" customWidth="1"/>
    <col min="5" max="5" width="36.421875" style="264" bestFit="1" customWidth="1"/>
    <col min="6" max="6" width="31.7109375" style="263" customWidth="1"/>
    <col min="7" max="7" width="22.8515625" style="263" customWidth="1"/>
    <col min="8" max="8" width="23.57421875" style="263" customWidth="1"/>
    <col min="9" max="10" width="18.57421875" style="263" customWidth="1"/>
    <col min="11" max="16384" width="11.421875" style="204" customWidth="1"/>
  </cols>
  <sheetData>
    <row r="1" spans="1:10" ht="18" customHeight="1">
      <c r="A1" s="328" t="s">
        <v>607</v>
      </c>
      <c r="B1" s="330" t="s">
        <v>608</v>
      </c>
      <c r="C1" s="332" t="str">
        <f>+'Allgemeine Informationen'!C11</f>
        <v>MUSTERNETZBETREIBER</v>
      </c>
      <c r="D1" s="332"/>
      <c r="E1" s="334" t="str">
        <f>+'Allgemeine Informationen'!A8</f>
        <v>Geschäftsjahr 2008</v>
      </c>
      <c r="F1" s="203"/>
      <c r="G1" s="203"/>
      <c r="H1" s="203"/>
      <c r="I1" s="203"/>
      <c r="J1" s="203"/>
    </row>
    <row r="2" spans="1:10" ht="18" customHeight="1">
      <c r="A2" s="329"/>
      <c r="B2" s="331"/>
      <c r="C2" s="333"/>
      <c r="D2" s="333"/>
      <c r="E2" s="335"/>
      <c r="F2" s="205"/>
      <c r="G2" s="205"/>
      <c r="H2" s="205"/>
      <c r="I2" s="205"/>
      <c r="J2" s="205"/>
    </row>
    <row r="3" spans="1:10" s="211" customFormat="1" ht="15.75">
      <c r="A3" s="206"/>
      <c r="B3" s="207" t="s">
        <v>6</v>
      </c>
      <c r="C3" s="208"/>
      <c r="D3" s="208"/>
      <c r="E3" s="209"/>
      <c r="F3" s="210"/>
      <c r="G3" s="210"/>
      <c r="H3" s="210"/>
      <c r="I3" s="210"/>
      <c r="J3" s="210"/>
    </row>
    <row r="4" spans="1:10" s="216" customFormat="1" ht="38.25">
      <c r="A4" s="212"/>
      <c r="B4" s="213"/>
      <c r="C4" s="214" t="s">
        <v>609</v>
      </c>
      <c r="D4" s="214" t="s">
        <v>610</v>
      </c>
      <c r="E4" s="214" t="s">
        <v>611</v>
      </c>
      <c r="F4" s="215"/>
      <c r="G4" s="215"/>
      <c r="H4" s="215"/>
      <c r="I4" s="215"/>
      <c r="J4" s="215"/>
    </row>
    <row r="5" spans="1:10" ht="12.75">
      <c r="A5" s="217" t="s">
        <v>612</v>
      </c>
      <c r="B5" s="218" t="s">
        <v>613</v>
      </c>
      <c r="C5" s="219"/>
      <c r="D5" s="219"/>
      <c r="E5" s="219"/>
      <c r="F5" s="220"/>
      <c r="G5" s="220"/>
      <c r="H5" s="220"/>
      <c r="I5" s="220"/>
      <c r="J5" s="221"/>
    </row>
    <row r="6" spans="1:10" ht="12.75">
      <c r="A6" s="222" t="s">
        <v>614</v>
      </c>
      <c r="B6" s="223" t="s">
        <v>615</v>
      </c>
      <c r="C6" s="224">
        <v>0</v>
      </c>
      <c r="D6" s="225">
        <v>0</v>
      </c>
      <c r="E6" s="226">
        <f aca="true" t="shared" si="0" ref="E6:E11">C6+D6</f>
        <v>0</v>
      </c>
      <c r="F6" s="227"/>
      <c r="G6" s="227"/>
      <c r="H6" s="227"/>
      <c r="I6" s="227"/>
      <c r="J6" s="221"/>
    </row>
    <row r="7" spans="1:10" ht="12.75">
      <c r="A7" s="222" t="s">
        <v>616</v>
      </c>
      <c r="B7" s="223" t="s">
        <v>617</v>
      </c>
      <c r="C7" s="228">
        <v>0</v>
      </c>
      <c r="D7" s="229">
        <v>0</v>
      </c>
      <c r="E7" s="226">
        <f t="shared" si="0"/>
        <v>0</v>
      </c>
      <c r="F7" s="227"/>
      <c r="G7" s="227"/>
      <c r="H7" s="227"/>
      <c r="I7" s="227"/>
      <c r="J7" s="221"/>
    </row>
    <row r="8" spans="1:10" ht="12.75">
      <c r="A8" s="222" t="s">
        <v>618</v>
      </c>
      <c r="B8" s="223" t="s">
        <v>619</v>
      </c>
      <c r="C8" s="228">
        <v>0</v>
      </c>
      <c r="D8" s="229">
        <v>0</v>
      </c>
      <c r="E8" s="226">
        <f t="shared" si="0"/>
        <v>0</v>
      </c>
      <c r="F8" s="227"/>
      <c r="G8" s="227"/>
      <c r="H8" s="227"/>
      <c r="I8" s="227"/>
      <c r="J8" s="221"/>
    </row>
    <row r="9" spans="1:10" ht="12.75">
      <c r="A9" s="222" t="s">
        <v>620</v>
      </c>
      <c r="B9" s="223" t="s">
        <v>621</v>
      </c>
      <c r="C9" s="228">
        <v>0</v>
      </c>
      <c r="D9" s="229">
        <v>0</v>
      </c>
      <c r="E9" s="226">
        <f t="shared" si="0"/>
        <v>0</v>
      </c>
      <c r="F9" s="227"/>
      <c r="G9" s="227"/>
      <c r="H9" s="227"/>
      <c r="I9" s="227"/>
      <c r="J9" s="221"/>
    </row>
    <row r="10" spans="1:10" ht="12.75">
      <c r="A10" s="222" t="s">
        <v>622</v>
      </c>
      <c r="B10" s="223" t="s">
        <v>623</v>
      </c>
      <c r="C10" s="228">
        <v>0</v>
      </c>
      <c r="D10" s="229">
        <v>0</v>
      </c>
      <c r="E10" s="226">
        <f t="shared" si="0"/>
        <v>0</v>
      </c>
      <c r="F10" s="227"/>
      <c r="G10" s="227"/>
      <c r="H10" s="227"/>
      <c r="I10" s="227"/>
      <c r="J10" s="221"/>
    </row>
    <row r="11" spans="1:10" ht="12.75">
      <c r="A11" s="222" t="s">
        <v>624</v>
      </c>
      <c r="B11" s="223" t="s">
        <v>625</v>
      </c>
      <c r="C11" s="228">
        <v>0</v>
      </c>
      <c r="D11" s="229">
        <v>0</v>
      </c>
      <c r="E11" s="226">
        <f t="shared" si="0"/>
        <v>0</v>
      </c>
      <c r="F11" s="227"/>
      <c r="G11" s="227"/>
      <c r="H11" s="227"/>
      <c r="I11" s="227"/>
      <c r="J11" s="221"/>
    </row>
    <row r="12" spans="1:10" ht="12.75">
      <c r="A12" s="222" t="s">
        <v>626</v>
      </c>
      <c r="B12" s="223" t="s">
        <v>627</v>
      </c>
      <c r="C12" s="58">
        <v>0</v>
      </c>
      <c r="D12" s="219"/>
      <c r="E12" s="60">
        <f>C12</f>
        <v>0</v>
      </c>
      <c r="F12" s="227"/>
      <c r="G12" s="227"/>
      <c r="H12" s="227"/>
      <c r="I12" s="227"/>
      <c r="J12" s="221"/>
    </row>
    <row r="13" spans="1:10" ht="12.75">
      <c r="A13" s="59"/>
      <c r="B13" s="230" t="s">
        <v>628</v>
      </c>
      <c r="C13" s="231">
        <f>SUM(C6:C12)</f>
        <v>0</v>
      </c>
      <c r="D13" s="226">
        <f>SUM(D6:D12)</f>
        <v>0</v>
      </c>
      <c r="E13" s="226">
        <f>SUM(E6:E12)</f>
        <v>0</v>
      </c>
      <c r="F13" s="232"/>
      <c r="G13" s="232"/>
      <c r="H13" s="232"/>
      <c r="I13" s="232"/>
      <c r="J13" s="221"/>
    </row>
    <row r="14" spans="1:10" ht="12.75">
      <c r="A14" s="59"/>
      <c r="B14" s="230"/>
      <c r="C14" s="233"/>
      <c r="D14" s="234"/>
      <c r="E14" s="234"/>
      <c r="F14" s="232"/>
      <c r="G14" s="232"/>
      <c r="H14" s="232"/>
      <c r="I14" s="232"/>
      <c r="J14" s="221"/>
    </row>
    <row r="15" spans="1:10" ht="12.75">
      <c r="A15" s="217" t="s">
        <v>629</v>
      </c>
      <c r="B15" s="218" t="s">
        <v>630</v>
      </c>
      <c r="C15" s="235"/>
      <c r="D15" s="236"/>
      <c r="E15" s="236"/>
      <c r="F15" s="220"/>
      <c r="G15" s="220"/>
      <c r="H15" s="220"/>
      <c r="I15" s="220"/>
      <c r="J15" s="221"/>
    </row>
    <row r="16" spans="1:10" ht="12.75">
      <c r="A16" s="237" t="s">
        <v>631</v>
      </c>
      <c r="B16" s="238" t="s">
        <v>632</v>
      </c>
      <c r="C16" s="228">
        <v>0</v>
      </c>
      <c r="D16" s="229">
        <v>0</v>
      </c>
      <c r="E16" s="226">
        <f>C16+D16</f>
        <v>0</v>
      </c>
      <c r="F16" s="233"/>
      <c r="G16" s="233"/>
      <c r="H16" s="233"/>
      <c r="I16" s="233"/>
      <c r="J16" s="221"/>
    </row>
    <row r="17" spans="1:10" ht="12.75">
      <c r="A17" s="237" t="s">
        <v>633</v>
      </c>
      <c r="B17" s="238" t="s">
        <v>634</v>
      </c>
      <c r="C17" s="228">
        <v>0</v>
      </c>
      <c r="D17" s="229">
        <v>0</v>
      </c>
      <c r="E17" s="226">
        <f>C17+D17</f>
        <v>0</v>
      </c>
      <c r="F17" s="233"/>
      <c r="G17" s="233"/>
      <c r="H17" s="233"/>
      <c r="I17" s="233"/>
      <c r="J17" s="221"/>
    </row>
    <row r="18" spans="1:10" ht="12.75">
      <c r="A18" s="237" t="s">
        <v>635</v>
      </c>
      <c r="B18" s="238" t="s">
        <v>636</v>
      </c>
      <c r="C18" s="228">
        <v>0</v>
      </c>
      <c r="D18" s="229">
        <v>0</v>
      </c>
      <c r="E18" s="226">
        <f>C18+D18</f>
        <v>0</v>
      </c>
      <c r="F18" s="233"/>
      <c r="G18" s="233"/>
      <c r="H18" s="233"/>
      <c r="I18" s="233"/>
      <c r="J18" s="221"/>
    </row>
    <row r="19" spans="1:10" ht="12.75">
      <c r="A19" s="237" t="s">
        <v>637</v>
      </c>
      <c r="B19" s="238" t="s">
        <v>638</v>
      </c>
      <c r="C19" s="228">
        <v>0</v>
      </c>
      <c r="D19" s="229">
        <v>0</v>
      </c>
      <c r="E19" s="226">
        <f>C19+D19</f>
        <v>0</v>
      </c>
      <c r="F19" s="233"/>
      <c r="G19" s="233"/>
      <c r="H19" s="233"/>
      <c r="I19" s="233"/>
      <c r="J19" s="221"/>
    </row>
    <row r="20" spans="1:10" ht="12.75">
      <c r="A20" s="237" t="s">
        <v>639</v>
      </c>
      <c r="B20" s="238" t="s">
        <v>640</v>
      </c>
      <c r="C20" s="239">
        <v>0</v>
      </c>
      <c r="D20" s="240">
        <v>0</v>
      </c>
      <c r="E20" s="60">
        <f>C20+D20</f>
        <v>0</v>
      </c>
      <c r="F20" s="233"/>
      <c r="G20" s="233"/>
      <c r="H20" s="233"/>
      <c r="I20" s="233"/>
      <c r="J20" s="221"/>
    </row>
    <row r="21" spans="1:10" ht="12.75">
      <c r="A21" s="237"/>
      <c r="B21" s="230" t="s">
        <v>641</v>
      </c>
      <c r="C21" s="241">
        <f>SUM(C16:C20)</f>
        <v>0</v>
      </c>
      <c r="D21" s="226">
        <f>SUM(D16:D20)</f>
        <v>0</v>
      </c>
      <c r="E21" s="226">
        <f>SUM(E16:E20)</f>
        <v>0</v>
      </c>
      <c r="F21" s="232"/>
      <c r="G21" s="232"/>
      <c r="H21" s="232"/>
      <c r="I21" s="232"/>
      <c r="J21" s="221"/>
    </row>
    <row r="22" spans="1:10" ht="12.75">
      <c r="A22" s="237"/>
      <c r="B22" s="230"/>
      <c r="C22" s="242"/>
      <c r="D22" s="243"/>
      <c r="E22" s="243"/>
      <c r="F22" s="232"/>
      <c r="G22" s="232"/>
      <c r="H22" s="232"/>
      <c r="I22" s="232"/>
      <c r="J22" s="221"/>
    </row>
    <row r="23" spans="1:10" ht="12.75">
      <c r="A23" s="230" t="s">
        <v>642</v>
      </c>
      <c r="B23" s="244" t="s">
        <v>643</v>
      </c>
      <c r="C23" s="235"/>
      <c r="D23" s="236"/>
      <c r="E23" s="236"/>
      <c r="F23" s="221"/>
      <c r="G23" s="221"/>
      <c r="H23" s="221"/>
      <c r="I23" s="221"/>
      <c r="J23" s="221"/>
    </row>
    <row r="24" spans="1:10" ht="12.75">
      <c r="A24" s="59" t="s">
        <v>644</v>
      </c>
      <c r="B24" s="245" t="s">
        <v>645</v>
      </c>
      <c r="C24" s="228">
        <v>0</v>
      </c>
      <c r="D24" s="229">
        <v>0</v>
      </c>
      <c r="E24" s="226">
        <f>C24+D24</f>
        <v>0</v>
      </c>
      <c r="F24" s="246"/>
      <c r="G24" s="246"/>
      <c r="H24" s="246"/>
      <c r="I24" s="246"/>
      <c r="J24" s="246"/>
    </row>
    <row r="25" spans="1:10" ht="12.75">
      <c r="A25" s="59" t="s">
        <v>646</v>
      </c>
      <c r="B25" s="245" t="s">
        <v>647</v>
      </c>
      <c r="C25" s="228">
        <v>0</v>
      </c>
      <c r="D25" s="229">
        <v>0</v>
      </c>
      <c r="E25" s="226">
        <f>C25+D25</f>
        <v>0</v>
      </c>
      <c r="F25" s="246"/>
      <c r="G25" s="246"/>
      <c r="H25" s="246"/>
      <c r="I25" s="246"/>
      <c r="J25" s="246"/>
    </row>
    <row r="26" spans="1:10" ht="12.75">
      <c r="A26" s="230"/>
      <c r="B26" s="244" t="s">
        <v>648</v>
      </c>
      <c r="C26" s="231">
        <f>SUM(C24:C25)</f>
        <v>0</v>
      </c>
      <c r="D26" s="226">
        <f>SUM(D24:D25)</f>
        <v>0</v>
      </c>
      <c r="E26" s="226">
        <f>SUM(E24:E25)</f>
        <v>0</v>
      </c>
      <c r="F26" s="221"/>
      <c r="G26" s="221"/>
      <c r="H26" s="221"/>
      <c r="I26" s="221"/>
      <c r="J26" s="221"/>
    </row>
    <row r="27" spans="1:10" ht="12.75">
      <c r="A27" s="230"/>
      <c r="B27" s="230"/>
      <c r="C27" s="235"/>
      <c r="D27" s="236"/>
      <c r="E27" s="236"/>
      <c r="F27" s="232"/>
      <c r="G27" s="232"/>
      <c r="H27" s="232"/>
      <c r="I27" s="232"/>
      <c r="J27" s="221"/>
    </row>
    <row r="28" spans="1:10" ht="12.75">
      <c r="A28" s="230" t="s">
        <v>649</v>
      </c>
      <c r="B28" s="230" t="s">
        <v>650</v>
      </c>
      <c r="C28" s="58">
        <v>0</v>
      </c>
      <c r="D28" s="248">
        <v>0</v>
      </c>
      <c r="E28" s="247">
        <f>C28+D28</f>
        <v>0</v>
      </c>
      <c r="F28" s="232"/>
      <c r="G28" s="232"/>
      <c r="H28" s="232"/>
      <c r="I28" s="232"/>
      <c r="J28" s="221"/>
    </row>
    <row r="29" spans="1:10" ht="12.75">
      <c r="A29" s="230"/>
      <c r="B29" s="230"/>
      <c r="C29" s="249"/>
      <c r="D29" s="250"/>
      <c r="E29" s="250"/>
      <c r="F29" s="232"/>
      <c r="G29" s="232"/>
      <c r="H29" s="232"/>
      <c r="I29" s="232"/>
      <c r="J29" s="221"/>
    </row>
    <row r="30" spans="1:10" ht="16.5" customHeight="1">
      <c r="A30" s="217" t="s">
        <v>651</v>
      </c>
      <c r="B30" s="218" t="s">
        <v>652</v>
      </c>
      <c r="C30" s="235"/>
      <c r="D30" s="236"/>
      <c r="E30" s="236"/>
      <c r="F30" s="220" t="s">
        <v>653</v>
      </c>
      <c r="G30" s="220" t="s">
        <v>654</v>
      </c>
      <c r="H30" s="220" t="s">
        <v>655</v>
      </c>
      <c r="I30" s="232"/>
      <c r="J30" s="221"/>
    </row>
    <row r="31" spans="1:10" ht="12.75">
      <c r="A31" s="59" t="s">
        <v>656</v>
      </c>
      <c r="B31" s="223" t="s">
        <v>657</v>
      </c>
      <c r="C31" s="228">
        <v>0</v>
      </c>
      <c r="D31" s="251">
        <v>0</v>
      </c>
      <c r="E31" s="226">
        <f>C31+D31</f>
        <v>0</v>
      </c>
      <c r="F31" s="252">
        <v>0</v>
      </c>
      <c r="G31" s="252">
        <v>0</v>
      </c>
      <c r="H31" s="252">
        <v>0</v>
      </c>
      <c r="I31" s="232"/>
      <c r="J31" s="221"/>
    </row>
    <row r="32" spans="1:10" ht="13.5" customHeight="1">
      <c r="A32" s="59" t="s">
        <v>658</v>
      </c>
      <c r="B32" s="223" t="s">
        <v>659</v>
      </c>
      <c r="C32" s="57">
        <v>0</v>
      </c>
      <c r="D32" s="251">
        <v>0</v>
      </c>
      <c r="E32" s="226">
        <f>C32+D32</f>
        <v>0</v>
      </c>
      <c r="F32" s="227"/>
      <c r="G32" s="227"/>
      <c r="H32" s="227"/>
      <c r="I32" s="227"/>
      <c r="J32" s="221"/>
    </row>
    <row r="33" spans="1:10" ht="12.75">
      <c r="A33" s="59" t="s">
        <v>660</v>
      </c>
      <c r="B33" s="245" t="s">
        <v>661</v>
      </c>
      <c r="C33" s="228">
        <v>0</v>
      </c>
      <c r="D33" s="229">
        <v>0</v>
      </c>
      <c r="E33" s="226">
        <f>C33+D33</f>
        <v>0</v>
      </c>
      <c r="F33" s="253" t="s">
        <v>662</v>
      </c>
      <c r="G33" s="253" t="s">
        <v>663</v>
      </c>
      <c r="H33" s="253" t="s">
        <v>664</v>
      </c>
      <c r="I33" s="253" t="s">
        <v>665</v>
      </c>
      <c r="J33" s="253" t="s">
        <v>666</v>
      </c>
    </row>
    <row r="34" spans="1:10" ht="12.75">
      <c r="A34" s="59" t="s">
        <v>667</v>
      </c>
      <c r="B34" s="245" t="s">
        <v>668</v>
      </c>
      <c r="C34" s="228">
        <v>0</v>
      </c>
      <c r="D34" s="229">
        <v>0</v>
      </c>
      <c r="E34" s="226">
        <f>C34+D34</f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3.5" customHeight="1">
      <c r="A35" s="59" t="s">
        <v>669</v>
      </c>
      <c r="B35" s="245" t="s">
        <v>670</v>
      </c>
      <c r="C35" s="239">
        <v>0</v>
      </c>
      <c r="D35" s="240">
        <v>0</v>
      </c>
      <c r="E35" s="247">
        <f>C35+D35</f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230"/>
      <c r="B36" s="244" t="s">
        <v>671</v>
      </c>
      <c r="C36" s="226">
        <f>SUM(C31:C35)</f>
        <v>0</v>
      </c>
      <c r="D36" s="226">
        <f>SUM(D31:D35)</f>
        <v>0</v>
      </c>
      <c r="E36" s="226">
        <f>SUM(E31:E35)</f>
        <v>0</v>
      </c>
      <c r="F36" s="221"/>
      <c r="G36" s="221"/>
      <c r="H36" s="221"/>
      <c r="I36" s="221"/>
      <c r="J36" s="221"/>
    </row>
    <row r="37" spans="1:10" ht="12.75">
      <c r="A37" s="230"/>
      <c r="B37" s="244"/>
      <c r="C37" s="233"/>
      <c r="D37" s="234"/>
      <c r="E37" s="234"/>
      <c r="F37" s="221"/>
      <c r="G37" s="221"/>
      <c r="H37" s="221"/>
      <c r="I37" s="221"/>
      <c r="J37" s="221"/>
    </row>
    <row r="38" spans="1:10" ht="12.75">
      <c r="A38" s="230" t="s">
        <v>672</v>
      </c>
      <c r="B38" s="244" t="s">
        <v>673</v>
      </c>
      <c r="C38" s="254">
        <v>0</v>
      </c>
      <c r="D38" s="255">
        <v>0</v>
      </c>
      <c r="E38" s="256">
        <f>C38+D38</f>
        <v>0</v>
      </c>
      <c r="F38" s="221"/>
      <c r="G38" s="221"/>
      <c r="H38" s="221"/>
      <c r="I38" s="221"/>
      <c r="J38" s="221"/>
    </row>
    <row r="39" spans="1:10" ht="12.75">
      <c r="A39" s="230"/>
      <c r="B39" s="244"/>
      <c r="C39" s="235"/>
      <c r="D39" s="236"/>
      <c r="E39" s="236"/>
      <c r="F39" s="221"/>
      <c r="G39" s="221"/>
      <c r="H39" s="221"/>
      <c r="I39" s="221"/>
      <c r="J39" s="221"/>
    </row>
    <row r="40" spans="1:10" ht="78" customHeight="1">
      <c r="A40" s="230"/>
      <c r="B40" s="257" t="s">
        <v>674</v>
      </c>
      <c r="C40" s="258">
        <f>C13+C21+C26+C28+C36+C38</f>
        <v>0</v>
      </c>
      <c r="D40" s="258">
        <f>D13+D21+D26+D28+D36+D38</f>
        <v>0</v>
      </c>
      <c r="E40" s="258">
        <f>E13+E21+E26+E28+E36+E38</f>
        <v>0</v>
      </c>
      <c r="F40" s="259" t="s">
        <v>675</v>
      </c>
      <c r="G40" s="221"/>
      <c r="H40" s="221"/>
      <c r="I40" s="221"/>
      <c r="J40" s="221"/>
    </row>
    <row r="41" spans="1:10" ht="12.75">
      <c r="A41" s="230" t="s">
        <v>676</v>
      </c>
      <c r="B41" s="244" t="s">
        <v>677</v>
      </c>
      <c r="C41" s="219"/>
      <c r="D41" s="260"/>
      <c r="E41" s="260"/>
      <c r="F41" s="221"/>
      <c r="G41" s="221"/>
      <c r="H41" s="221"/>
      <c r="I41" s="221"/>
      <c r="J41" s="221"/>
    </row>
    <row r="42" spans="1:10" ht="12.75">
      <c r="A42" s="59" t="s">
        <v>678</v>
      </c>
      <c r="B42" s="245" t="s">
        <v>679</v>
      </c>
      <c r="C42" s="228">
        <v>0</v>
      </c>
      <c r="D42" s="229">
        <v>0</v>
      </c>
      <c r="E42" s="226">
        <f>C42+D42</f>
        <v>0</v>
      </c>
      <c r="F42" s="246"/>
      <c r="G42" s="246"/>
      <c r="H42" s="246"/>
      <c r="I42" s="246"/>
      <c r="J42" s="246"/>
    </row>
    <row r="43" spans="1:10" ht="12.75">
      <c r="A43" s="59" t="s">
        <v>680</v>
      </c>
      <c r="B43" s="245" t="s">
        <v>681</v>
      </c>
      <c r="C43" s="228">
        <v>0</v>
      </c>
      <c r="D43" s="229">
        <v>0</v>
      </c>
      <c r="E43" s="226">
        <f>C43+D43</f>
        <v>0</v>
      </c>
      <c r="F43" s="246"/>
      <c r="G43" s="246"/>
      <c r="H43" s="246"/>
      <c r="I43" s="246"/>
      <c r="J43" s="246"/>
    </row>
    <row r="44" spans="1:10" ht="12.75">
      <c r="A44" s="59" t="s">
        <v>682</v>
      </c>
      <c r="B44" s="245" t="s">
        <v>683</v>
      </c>
      <c r="C44" s="239">
        <v>0</v>
      </c>
      <c r="D44" s="240">
        <v>0</v>
      </c>
      <c r="E44" s="247">
        <f>C44+D44</f>
        <v>0</v>
      </c>
      <c r="F44" s="246"/>
      <c r="G44" s="246"/>
      <c r="H44" s="246"/>
      <c r="I44" s="246"/>
      <c r="J44" s="246"/>
    </row>
    <row r="45" spans="1:10" ht="15" customHeight="1">
      <c r="A45" s="59"/>
      <c r="B45" s="244" t="s">
        <v>684</v>
      </c>
      <c r="C45" s="231">
        <f>SUM(C42:C44)</f>
        <v>0</v>
      </c>
      <c r="D45" s="226">
        <f>SUM(D42:D44)</f>
        <v>0</v>
      </c>
      <c r="E45" s="261">
        <f>SUM(E42:E44)</f>
        <v>0</v>
      </c>
      <c r="F45" s="246" t="s">
        <v>685</v>
      </c>
      <c r="G45" s="221"/>
      <c r="H45" s="221"/>
      <c r="I45" s="221"/>
      <c r="J45" s="221"/>
    </row>
    <row r="46" spans="1:10" ht="12.75">
      <c r="A46" s="262"/>
      <c r="B46" s="262"/>
      <c r="C46" s="219"/>
      <c r="D46" s="219"/>
      <c r="E46" s="219"/>
      <c r="F46" s="219"/>
      <c r="G46" s="219"/>
      <c r="H46" s="219"/>
      <c r="I46" s="219"/>
      <c r="J46" s="219"/>
    </row>
  </sheetData>
  <sheetProtection password="A442" sheet="1" objects="1" scenarios="1"/>
  <mergeCells count="4">
    <mergeCell ref="A1:A2"/>
    <mergeCell ref="B1:B2"/>
    <mergeCell ref="C1:D2"/>
    <mergeCell ref="E1:E2"/>
  </mergeCells>
  <dataValidations count="2">
    <dataValidation allowBlank="1" showErrorMessage="1" errorTitle="Fehlermeldung" error="Es darf nur ein Wert zwischen 0 und 100 Prozent eingegeben werden." sqref="E45"/>
    <dataValidation type="decimal" allowBlank="1" showErrorMessage="1" errorTitle="Fehlermeldung" error="Es darf nur ein Wert zwischen 0 und 100 Prozent eingegeben werden." sqref="E30:E44 C29:D30 E13:E25 C13:D15 C45:D45 C39:D41 C36:D37 C26:D27 C21:D23">
      <formula1>0</formula1>
      <formula2>1</formula2>
    </dataValidation>
  </dataValidations>
  <printOptions/>
  <pageMargins left="0.7874015748031497" right="0.7874015748031497" top="0.7" bottom="0.72" header="0.5118110236220472" footer="0.5118110236220472"/>
  <pageSetup fitToHeight="1" fitToWidth="1" horizontalDpi="600" verticalDpi="600" orientation="landscape" paperSize="9" scale="71" r:id="rId1"/>
  <headerFooter alignWithMargins="0">
    <oddHeader>&amp;R&amp;A</oddHeader>
    <oddFooter>&amp;L&amp;D&amp;C&amp;F&amp;RSeite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2001</dc:title>
  <dc:subject>Datenerhebung</dc:subject>
  <dc:creator>E-Control GmbH</dc:creator>
  <cp:keywords/>
  <dc:description>Für etwaige Fragen rüfen Sie bitte:
Frau Karin Schwager
01-24724-601</dc:description>
  <cp:lastModifiedBy>lk</cp:lastModifiedBy>
  <cp:lastPrinted>2009-02-04T09:28:08Z</cp:lastPrinted>
  <dcterms:created xsi:type="dcterms:W3CDTF">2000-04-11T10:08:22Z</dcterms:created>
  <dcterms:modified xsi:type="dcterms:W3CDTF">2009-03-06T13:12:25Z</dcterms:modified>
  <cp:category/>
  <cp:version/>
  <cp:contentType/>
  <cp:contentStatus/>
</cp:coreProperties>
</file>