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L:\Oekoenergie\Ökostatistik\Daten Öko-BGVs\Auswertungen\2019\1. Quartal 2019\"/>
    </mc:Choice>
  </mc:AlternateContent>
  <xr:revisionPtr revIDLastSave="0" documentId="10_ncr:100000_{4576E72A-5251-41B2-AA76-98439309C745}" xr6:coauthVersionLast="31" xr6:coauthVersionMax="31" xr10:uidLastSave="{00000000-0000-0000-0000-000000000000}"/>
  <bookViews>
    <workbookView xWindow="-15" yWindow="-15" windowWidth="14520" windowHeight="12540" tabRatio="708" firstSheet="1" activeTab="1" xr2:uid="{00000000-000D-0000-FFFF-FFFF00000000}"/>
  </bookViews>
  <sheets>
    <sheet name="intern Ökomengen2016 Formular" sheetId="18" r:id="rId1"/>
    <sheet name="Ökomengen 1Q2019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1Q2019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79017"/>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<sst xmlns="http://schemas.openxmlformats.org/spreadsheetml/2006/main" count="229" uniqueCount="68">
  <si>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</si>
  <si>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</si>
  <si>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</si>
  <si>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</si>
  <si>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</si>
  <si>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</si>
  <si>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</si>
  <si>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</si>
  <si>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</si>
  <si>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</si>
  <si>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</si>
  <si>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</si>
  <si>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</si>
  <si>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</si>
  <si>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</si>
  <si>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</si>
  <si>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</si>
  <si>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</si>
  <si>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</si>
  <si>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</si>
  <si>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</si>
  <si>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</si>
  <si>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</si>
  <si>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</si>
  <si>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</si>
  <si>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</si>
  <si>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</si>
  <si>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</si>
  <si>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</si>
  <si>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</si>
  <si>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</si>
  <si>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</si>
  <si>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</si>
  <si>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</si>
  <si>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</si>
  <si>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</si>
  <si>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</si>
  <si>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</si>
  <si>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</si>
  <si>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</si>
  <si>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</si>
  <si>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</si>
  <si>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</si>
  <si>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</si>
  <si>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</si>
  <si>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</si>
  <si>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</si>
  <si>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</si>
  <si>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</si>
  <si>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</si>
  <si>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</si>
  <si>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</si>
  <si>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</si>
  <si>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</si>
  <si>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</si>
  <si>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</si>
  <si>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</si>
  <si>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</si>
  <si>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</si>
  <si>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Quartal 2018</t>
  </si>
  <si>
    <t>1. Quartal 2019</t>
  </si>
  <si>
    <t>1. Qu 2018</t>
  </si>
  <si>
    <t>1. Qu 2019</t>
  </si>
  <si>
    <t>MoMeOeN1_Bil-2019_1Q2019_Stand 082019.xlsx</t>
  </si>
  <si>
    <t>BStOeN-2018_JJ1Bil_1Q2018_Stand 072019.xlsx</t>
  </si>
  <si>
    <t>[Quellen: 05/2019 OeMAG und 07/2019 + 08/2019 Energie-Control Austria - vorläufige Werte]</t>
  </si>
  <si>
    <r>
      <t>1)</t>
    </r>
    <r>
      <rPr>
        <sz val="8"/>
        <rFont val="Arial"/>
        <family val="2"/>
      </rPr>
      <t xml:space="preserve"> bezogen auf die Gesamtabgabemenge aus öffentlichen Netzen an Endverbraucher von 16.042 GWh für das 1. Quartal 2019 (Stand 08/2019)</t>
    </r>
  </si>
  <si>
    <r>
      <t>2)</t>
    </r>
    <r>
      <rPr>
        <sz val="8"/>
        <rFont val="Arial"/>
        <family val="2"/>
      </rPr>
      <t xml:space="preserve"> bezogen auf die Gesamtabgabemenge aus öffentlichen Netzen an Endverbraucher von 16.283 GWh für das 1.  Quartal 2018 (Stand 07/2019)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</si>
</sst>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
    <numFmt numFmtId="166" formatCode="#,##0.0"/>
    <numFmt numFmtId="167" formatCode="0.0000%"/>
    <numFmt numFmtId="168" formatCode="_-* #,##0.00\ [$€-1]_-;\-* #,##0.00\ [$€-1]_-;_-* &quot;-&quot;??\ [$€-1]_-"/>
    <numFmt numFmtId="169" formatCode="#,##0.00000"/>
    <numFmt numFmtId="170" formatCode="0.00000%"/>
    <numFmt numFmtId="171" formatCode="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70">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2" fontId="3" fillId="43" borderId="32" xfId="0" applyNumberFormat="1" applyFont="1" applyFill="1" applyBorder="1" applyAlignment="1">
      <alignment vertical="center"/>
    </xf>
    <xf numFmtId="171" fontId="3" fillId="44" borderId="18" xfId="0" applyNumberFormat="1" applyFont="1" applyFill="1" applyBorder="1" applyAlignment="1">
      <alignment horizontal="right" vertical="center"/>
    </xf>
    <xf numFmtId="165" fontId="7" fillId="43" borderId="33" xfId="2" applyNumberFormat="1" applyFont="1" applyFill="1" applyBorder="1" applyAlignment="1">
      <alignment vertical="center"/>
    </xf>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cellXfs>
  <cellStyles count="124">
    <cellStyle name="20% - Accent1" xfId="12"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Akzent1" xfId="18" xr:uid="{00000000-0005-0000-0000-000006000000}"/>
    <cellStyle name="20% - Akzent2" xfId="19" xr:uid="{00000000-0005-0000-0000-000007000000}"/>
    <cellStyle name="20% - Akzent3" xfId="20" xr:uid="{00000000-0005-0000-0000-000008000000}"/>
    <cellStyle name="20% - Akzent4" xfId="21" xr:uid="{00000000-0005-0000-0000-000009000000}"/>
    <cellStyle name="20% - Akzent5" xfId="22" xr:uid="{00000000-0005-0000-0000-00000A000000}"/>
    <cellStyle name="20% - Akzent6"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Akzent1" xfId="30" xr:uid="{00000000-0005-0000-0000-000012000000}"/>
    <cellStyle name="40% - Akzent2" xfId="31" xr:uid="{00000000-0005-0000-0000-000013000000}"/>
    <cellStyle name="40% - Akzent3" xfId="32" xr:uid="{00000000-0005-0000-0000-000014000000}"/>
    <cellStyle name="40% - Akzent4" xfId="33" xr:uid="{00000000-0005-0000-0000-000015000000}"/>
    <cellStyle name="40% - Akzent5" xfId="34" xr:uid="{00000000-0005-0000-0000-000016000000}"/>
    <cellStyle name="40% - Akzent6" xfId="35" xr:uid="{00000000-0005-0000-0000-000017000000}"/>
    <cellStyle name="60% - Accent1" xfId="36" xr:uid="{00000000-0005-0000-0000-000018000000}"/>
    <cellStyle name="60% - Accent2" xfId="37" xr:uid="{00000000-0005-0000-0000-000019000000}"/>
    <cellStyle name="60% - Accent3" xfId="38" xr:uid="{00000000-0005-0000-0000-00001A000000}"/>
    <cellStyle name="60% - Accent4" xfId="39" xr:uid="{00000000-0005-0000-0000-00001B000000}"/>
    <cellStyle name="60% - Accent5" xfId="40" xr:uid="{00000000-0005-0000-0000-00001C000000}"/>
    <cellStyle name="60% - Accent6" xfId="41" xr:uid="{00000000-0005-0000-0000-00001D000000}"/>
    <cellStyle name="60% - Akzent1" xfId="42" xr:uid="{00000000-0005-0000-0000-00001E000000}"/>
    <cellStyle name="60% - Akzent2" xfId="43" xr:uid="{00000000-0005-0000-0000-00001F000000}"/>
    <cellStyle name="60% - Akzent3" xfId="44" xr:uid="{00000000-0005-0000-0000-000020000000}"/>
    <cellStyle name="60% - Akzent4" xfId="45" xr:uid="{00000000-0005-0000-0000-000021000000}"/>
    <cellStyle name="60% - Akzent5" xfId="46" xr:uid="{00000000-0005-0000-0000-000022000000}"/>
    <cellStyle name="60% - Akzent6" xfId="47" xr:uid="{00000000-0005-0000-0000-000023000000}"/>
    <cellStyle name="A4 Auto Format" xfId="6" xr:uid="{00000000-0005-0000-0000-000024000000}"/>
    <cellStyle name="A4 No Format" xfId="7" xr:uid="{00000000-0005-0000-0000-000025000000}"/>
    <cellStyle name="A4 Normal" xfId="8" xr:uid="{00000000-0005-0000-0000-000026000000}"/>
    <cellStyle name="Accent1" xfId="48" xr:uid="{00000000-0005-0000-0000-000027000000}"/>
    <cellStyle name="Accent2" xfId="49" xr:uid="{00000000-0005-0000-0000-000028000000}"/>
    <cellStyle name="Accent3" xfId="50" xr:uid="{00000000-0005-0000-0000-000029000000}"/>
    <cellStyle name="Accent4" xfId="51" xr:uid="{00000000-0005-0000-0000-00002A000000}"/>
    <cellStyle name="Accent5" xfId="52" xr:uid="{00000000-0005-0000-0000-00002B000000}"/>
    <cellStyle name="Accent6" xfId="53" xr:uid="{00000000-0005-0000-0000-00002C000000}"/>
    <cellStyle name="Bad" xfId="54" xr:uid="{00000000-0005-0000-0000-00002D000000}"/>
    <cellStyle name="Calculation" xfId="55" xr:uid="{00000000-0005-0000-0000-00002E000000}"/>
    <cellStyle name="Check Cell" xfId="56" xr:uid="{00000000-0005-0000-0000-00002F000000}"/>
    <cellStyle name="Euro" xfId="9" xr:uid="{00000000-0005-0000-0000-000030000000}"/>
    <cellStyle name="Explanatory Text" xfId="57" xr:uid="{00000000-0005-0000-0000-000031000000}"/>
    <cellStyle name="Good" xfId="58" xr:uid="{00000000-0005-0000-0000-000032000000}"/>
    <cellStyle name="Heading 1" xfId="59" xr:uid="{00000000-0005-0000-0000-000033000000}"/>
    <cellStyle name="Heading 2" xfId="60" xr:uid="{00000000-0005-0000-0000-000034000000}"/>
    <cellStyle name="Heading 3" xfId="61" xr:uid="{00000000-0005-0000-0000-000035000000}"/>
    <cellStyle name="Heading 4" xfId="62" xr:uid="{00000000-0005-0000-0000-000036000000}"/>
    <cellStyle name="Input" xfId="63" xr:uid="{00000000-0005-0000-0000-000038000000}"/>
    <cellStyle name="Link" xfId="1" builtinId="8"/>
    <cellStyle name="Linked Cell" xfId="64" xr:uid="{00000000-0005-0000-0000-000039000000}"/>
    <cellStyle name="Note" xfId="65" xr:uid="{00000000-0005-0000-0000-00003A000000}"/>
    <cellStyle name="Output" xfId="66" xr:uid="{00000000-0005-0000-0000-00003B000000}"/>
    <cellStyle name="Prozent" xfId="2" builtinId="5"/>
    <cellStyle name="Prozent 2" xfId="10" xr:uid="{00000000-0005-0000-0000-00003D000000}"/>
    <cellStyle name="SAPBEXaggData" xfId="67" xr:uid="{00000000-0005-0000-0000-00003E000000}"/>
    <cellStyle name="SAPBEXaggDataEmph" xfId="68" xr:uid="{00000000-0005-0000-0000-00003F000000}"/>
    <cellStyle name="SAPBEXaggItem" xfId="69" xr:uid="{00000000-0005-0000-0000-000040000000}"/>
    <cellStyle name="SAPBEXaggItemX" xfId="70" xr:uid="{00000000-0005-0000-0000-000041000000}"/>
    <cellStyle name="SAPBEXchaText" xfId="71" xr:uid="{00000000-0005-0000-0000-000042000000}"/>
    <cellStyle name="SAPBEXexcBad" xfId="72" xr:uid="{00000000-0005-0000-0000-000043000000}"/>
    <cellStyle name="SAPBEXexcBad7" xfId="73" xr:uid="{00000000-0005-0000-0000-000044000000}"/>
    <cellStyle name="SAPBEXexcBad8" xfId="74" xr:uid="{00000000-0005-0000-0000-000045000000}"/>
    <cellStyle name="SAPBEXexcBad9" xfId="75" xr:uid="{00000000-0005-0000-0000-000046000000}"/>
    <cellStyle name="SAPBEXexcCritical" xfId="76" xr:uid="{00000000-0005-0000-0000-000047000000}"/>
    <cellStyle name="SAPBEXexcCritical4" xfId="77" xr:uid="{00000000-0005-0000-0000-000048000000}"/>
    <cellStyle name="SAPBEXexcCritical5" xfId="78" xr:uid="{00000000-0005-0000-0000-000049000000}"/>
    <cellStyle name="SAPBEXexcCritical6" xfId="79" xr:uid="{00000000-0005-0000-0000-00004A000000}"/>
    <cellStyle name="SAPBEXexcGood" xfId="80" xr:uid="{00000000-0005-0000-0000-00004B000000}"/>
    <cellStyle name="SAPBEXexcGood1" xfId="81" xr:uid="{00000000-0005-0000-0000-00004C000000}"/>
    <cellStyle name="SAPBEXexcGood2" xfId="82" xr:uid="{00000000-0005-0000-0000-00004D000000}"/>
    <cellStyle name="SAPBEXexcGood3" xfId="83" xr:uid="{00000000-0005-0000-0000-00004E000000}"/>
    <cellStyle name="SAPBEXexcVeryBad" xfId="84" xr:uid="{00000000-0005-0000-0000-00004F000000}"/>
    <cellStyle name="SAPBEXfilterDrill" xfId="85" xr:uid="{00000000-0005-0000-0000-000050000000}"/>
    <cellStyle name="SAPBEXfilterItem" xfId="86" xr:uid="{00000000-0005-0000-0000-000051000000}"/>
    <cellStyle name="SAPBEXfilterText" xfId="87" xr:uid="{00000000-0005-0000-0000-000052000000}"/>
    <cellStyle name="SAPBEXformats" xfId="88" xr:uid="{00000000-0005-0000-0000-000053000000}"/>
    <cellStyle name="SAPBEXheaderData" xfId="89" xr:uid="{00000000-0005-0000-0000-000054000000}"/>
    <cellStyle name="SAPBEXheaderItem" xfId="90" xr:uid="{00000000-0005-0000-0000-000055000000}"/>
    <cellStyle name="SAPBEXheaderText" xfId="91" xr:uid="{00000000-0005-0000-0000-000056000000}"/>
    <cellStyle name="SAPBEXHLevel0" xfId="92" xr:uid="{00000000-0005-0000-0000-000057000000}"/>
    <cellStyle name="SAPBEXHLevel0X" xfId="93" xr:uid="{00000000-0005-0000-0000-000058000000}"/>
    <cellStyle name="SAPBEXHLevel1" xfId="94" xr:uid="{00000000-0005-0000-0000-000059000000}"/>
    <cellStyle name="SAPBEXHLevel1X" xfId="95" xr:uid="{00000000-0005-0000-0000-00005A000000}"/>
    <cellStyle name="SAPBEXHLevel2" xfId="96" xr:uid="{00000000-0005-0000-0000-00005B000000}"/>
    <cellStyle name="SAPBEXHLevel2X" xfId="97" xr:uid="{00000000-0005-0000-0000-00005C000000}"/>
    <cellStyle name="SAPBEXHLevel3" xfId="98" xr:uid="{00000000-0005-0000-0000-00005D000000}"/>
    <cellStyle name="SAPBEXHLevel3X" xfId="99" xr:uid="{00000000-0005-0000-0000-00005E000000}"/>
    <cellStyle name="SAPBEXresData" xfId="100" xr:uid="{00000000-0005-0000-0000-00005F000000}"/>
    <cellStyle name="SAPBEXresDataEmph" xfId="101" xr:uid="{00000000-0005-0000-0000-000060000000}"/>
    <cellStyle name="SAPBEXresItem" xfId="102" xr:uid="{00000000-0005-0000-0000-000061000000}"/>
    <cellStyle name="SAPBEXresItemX" xfId="103" xr:uid="{00000000-0005-0000-0000-000062000000}"/>
    <cellStyle name="SAPBEXstdData" xfId="104" xr:uid="{00000000-0005-0000-0000-000063000000}"/>
    <cellStyle name="SAPBEXstdDataEmph" xfId="105" xr:uid="{00000000-0005-0000-0000-000064000000}"/>
    <cellStyle name="SAPBEXstdItem" xfId="106" xr:uid="{00000000-0005-0000-0000-000065000000}"/>
    <cellStyle name="SAPBEXstdItemX" xfId="107" xr:uid="{00000000-0005-0000-0000-000066000000}"/>
    <cellStyle name="SAPBEXsubData" xfId="108" xr:uid="{00000000-0005-0000-0000-000067000000}"/>
    <cellStyle name="SAPBEXsubDataEmph" xfId="109" xr:uid="{00000000-0005-0000-0000-000068000000}"/>
    <cellStyle name="SAPBEXsubItem" xfId="110" xr:uid="{00000000-0005-0000-0000-000069000000}"/>
    <cellStyle name="SAPBEXtitle" xfId="111" xr:uid="{00000000-0005-0000-0000-00006A000000}"/>
    <cellStyle name="SAPBEXundefined" xfId="112" xr:uid="{00000000-0005-0000-0000-00006B000000}"/>
    <cellStyle name="Standard" xfId="0" builtinId="0"/>
    <cellStyle name="Standard 2" xfId="5" xr:uid="{00000000-0005-0000-0000-00006D000000}"/>
    <cellStyle name="Standard 2 2" xfId="113" xr:uid="{00000000-0005-0000-0000-00006E000000}"/>
    <cellStyle name="Standard 2 3" xfId="114" xr:uid="{00000000-0005-0000-0000-00006F000000}"/>
    <cellStyle name="Standard 3" xfId="115" xr:uid="{00000000-0005-0000-0000-000070000000}"/>
    <cellStyle name="Standard 3 2" xfId="116" xr:uid="{00000000-0005-0000-0000-000071000000}"/>
    <cellStyle name="Standard 4" xfId="11" xr:uid="{00000000-0005-0000-0000-000072000000}"/>
    <cellStyle name="Standard 5" xfId="117" xr:uid="{00000000-0005-0000-0000-000073000000}"/>
    <cellStyle name="Standard 5 2" xfId="118" xr:uid="{00000000-0005-0000-0000-000074000000}"/>
    <cellStyle name="Standard 6" xfId="119" xr:uid="{00000000-0005-0000-0000-000075000000}"/>
    <cellStyle name="Standard 7" xfId="120" xr:uid="{00000000-0005-0000-0000-000076000000}"/>
    <cellStyle name="Standard_Korrigierte Öko-BGV Auswertungen 1 Qu 2004 cgr 2004-06-01" xfId="3" xr:uid="{00000000-0005-0000-0000-000077000000}"/>
    <cellStyle name="Standard_Ökomengen_Ökovergütungen_Ausgleichsenergie_3Qu_2004_blau_2004-11-19" xfId="4" xr:uid="{00000000-0005-0000-0000-000078000000}"/>
    <cellStyle name="Title" xfId="121" xr:uid="{00000000-0005-0000-0000-000079000000}"/>
    <cellStyle name="Total" xfId="122" xr:uid="{00000000-0005-0000-0000-00007A000000}"/>
    <cellStyle name="Warning Text" xfId="123" xr:uid="{00000000-0005-0000-0000-00007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6" t="s">
        <v>44</v>
      </c>
      <c r="B1" s="146"/>
      <c r="C1" s="146"/>
      <c r="D1" s="146"/>
      <c r="E1" s="146"/>
      <c r="F1" s="146"/>
      <c r="G1" s="146"/>
      <c r="H1" s="146"/>
      <c r="I1" s="146"/>
      <c r="J1" s="146"/>
      <c r="K1" s="146"/>
      <c r="L1" s="146"/>
      <c r="M1" s="146"/>
      <c r="N1" s="36"/>
    </row>
    <row r="2" spans="1:15" s="3" customFormat="1" ht="30" customHeight="1" x14ac:dyDescent="0.2">
      <c r="A2" s="116"/>
      <c r="B2" s="150" t="s">
        <v>0</v>
      </c>
      <c r="C2" s="150"/>
      <c r="D2" s="150"/>
      <c r="E2" s="151" t="s">
        <v>25</v>
      </c>
      <c r="F2" s="151"/>
      <c r="G2" s="151"/>
      <c r="H2" s="149" t="s">
        <v>29</v>
      </c>
      <c r="I2" s="149"/>
      <c r="J2" s="149"/>
      <c r="K2" s="147" t="s">
        <v>1</v>
      </c>
      <c r="L2" s="147"/>
      <c r="M2" s="148"/>
      <c r="N2" s="49"/>
    </row>
    <row r="3" spans="1:15" s="2" customFormat="1" ht="45" customHeight="1" x14ac:dyDescent="0.2">
      <c r="A3" s="117" t="s">
        <v>45</v>
      </c>
      <c r="B3" s="5" t="s">
        <v>2</v>
      </c>
      <c r="C3" s="5" t="s">
        <v>3</v>
      </c>
      <c r="D3" s="5" t="s">
        <v>4</v>
      </c>
      <c r="E3" s="6" t="s">
        <v>21</v>
      </c>
      <c r="F3" s="6" t="s">
        <v>3</v>
      </c>
      <c r="G3" s="6" t="s">
        <v>4</v>
      </c>
      <c r="H3" s="7" t="s">
        <v>5</v>
      </c>
      <c r="I3" s="7" t="s">
        <v>3</v>
      </c>
      <c r="J3" s="7" t="s">
        <v>4</v>
      </c>
      <c r="K3" s="119" t="s">
        <v>6</v>
      </c>
      <c r="L3" s="119" t="s">
        <v>3</v>
      </c>
      <c r="M3" s="120" t="s">
        <v>4</v>
      </c>
      <c r="N3" s="62" t="s">
        <v>27</v>
      </c>
    </row>
    <row r="4" spans="1:15" ht="15" customHeight="1" x14ac:dyDescent="0.2">
      <c r="A4" s="118" t="s">
        <v>7</v>
      </c>
      <c r="B4" s="8">
        <v>250627505.0291802</v>
      </c>
      <c r="C4" s="8">
        <v>14035917.263553822</v>
      </c>
      <c r="D4" s="8">
        <f>C4/B4*100</f>
        <v>5.6003100146249469</v>
      </c>
      <c r="E4" s="9"/>
      <c r="F4" s="9"/>
      <c r="G4" s="10" t="e">
        <f>F4/E4*100</f>
        <v>#DIV/0!</v>
      </c>
      <c r="H4" s="11"/>
      <c r="I4" s="11"/>
      <c r="J4" s="11" t="e">
        <f>I4/H4*100</f>
        <v>#DIV/0!</v>
      </c>
      <c r="K4" s="121">
        <f>H4+E4+B4</f>
        <v>250627505.0291802</v>
      </c>
      <c r="L4" s="122">
        <f>I4+F4+C4</f>
        <v>14035917.263553822</v>
      </c>
      <c r="M4" s="123">
        <f t="shared" ref="M4:M12" si="0">L4/K4*100</f>
        <v>5.6003100146249469</v>
      </c>
      <c r="N4" s="36"/>
    </row>
    <row r="5" spans="1:15" ht="15" customHeight="1" x14ac:dyDescent="0.2">
      <c r="A5" s="118" t="s">
        <v>8</v>
      </c>
      <c r="B5" s="8">
        <v>1450564174.1924107</v>
      </c>
      <c r="C5" s="8">
        <v>128407260.608816</v>
      </c>
      <c r="D5" s="8">
        <f t="shared" ref="D5:D12" si="1">C5/B5*100</f>
        <v>8.8522288702122154</v>
      </c>
      <c r="E5" s="9"/>
      <c r="F5" s="9"/>
      <c r="G5" s="10"/>
      <c r="H5" s="13"/>
      <c r="I5" s="13"/>
      <c r="J5" s="11"/>
      <c r="K5" s="121">
        <f t="shared" ref="K5:K12" si="2">H5+E5+B5</f>
        <v>1450564174.1924107</v>
      </c>
      <c r="L5" s="121">
        <f t="shared" ref="L5:L11" si="3">I5+F5+C5</f>
        <v>128407260.608816</v>
      </c>
      <c r="M5" s="123">
        <f t="shared" si="0"/>
        <v>8.8522288702122154</v>
      </c>
      <c r="N5" s="36"/>
    </row>
    <row r="6" spans="1:15" ht="15" customHeight="1" x14ac:dyDescent="0.2">
      <c r="A6" s="118" t="s">
        <v>9</v>
      </c>
      <c r="B6" s="8">
        <v>527047804.52941024</v>
      </c>
      <c r="C6" s="8">
        <v>69911488.642000049</v>
      </c>
      <c r="D6" s="8">
        <f t="shared" si="1"/>
        <v>13.264733870663312</v>
      </c>
      <c r="E6" s="9"/>
      <c r="F6" s="9"/>
      <c r="G6" s="10" t="e">
        <f>F6/E6*100</f>
        <v>#DIV/0!</v>
      </c>
      <c r="H6" s="11"/>
      <c r="I6" s="14"/>
      <c r="J6" s="11" t="e">
        <f>I6/H6*100</f>
        <v>#DIV/0!</v>
      </c>
      <c r="K6" s="121">
        <f t="shared" si="2"/>
        <v>527047804.52941024</v>
      </c>
      <c r="L6" s="121">
        <f t="shared" si="3"/>
        <v>69911488.642000049</v>
      </c>
      <c r="M6" s="123">
        <f t="shared" si="0"/>
        <v>13.264733870663312</v>
      </c>
      <c r="N6" s="36"/>
    </row>
    <row r="7" spans="1:15" ht="15" customHeight="1" x14ac:dyDescent="0.2">
      <c r="A7" s="118" t="s">
        <v>10</v>
      </c>
      <c r="B7" s="8">
        <v>142487403.78774011</v>
      </c>
      <c r="C7" s="8">
        <v>24834212.411488723</v>
      </c>
      <c r="D7" s="8">
        <f t="shared" si="1"/>
        <v>17.429058114135916</v>
      </c>
      <c r="E7" s="9"/>
      <c r="F7" s="9"/>
      <c r="G7" s="10" t="e">
        <f>F7/E7*100</f>
        <v>#DIV/0!</v>
      </c>
      <c r="H7" s="11"/>
      <c r="I7" s="14"/>
      <c r="J7" s="11" t="e">
        <f t="shared" ref="J7:J12" si="4">I7/H7*100</f>
        <v>#DIV/0!</v>
      </c>
      <c r="K7" s="121">
        <f t="shared" si="2"/>
        <v>142487403.78774011</v>
      </c>
      <c r="L7" s="121">
        <f t="shared" si="3"/>
        <v>24834212.411488723</v>
      </c>
      <c r="M7" s="123">
        <f t="shared" si="0"/>
        <v>17.429058114135916</v>
      </c>
      <c r="N7" s="36"/>
    </row>
    <row r="8" spans="1:15" ht="15" customHeight="1" x14ac:dyDescent="0.2">
      <c r="A8" s="118" t="s">
        <v>11</v>
      </c>
      <c r="B8" s="8">
        <v>32000.113989999998</v>
      </c>
      <c r="C8" s="8">
        <v>4102.7530499999993</v>
      </c>
      <c r="D8" s="8">
        <f t="shared" si="1"/>
        <v>12.821057610238842</v>
      </c>
      <c r="E8" s="9"/>
      <c r="F8" s="9"/>
      <c r="G8" s="10" t="e">
        <f>F8/E8*100</f>
        <v>#DIV/0!</v>
      </c>
      <c r="H8" s="11"/>
      <c r="I8" s="14"/>
      <c r="J8" s="11" t="e">
        <f t="shared" si="4"/>
        <v>#DIV/0!</v>
      </c>
      <c r="K8" s="121">
        <f t="shared" si="2"/>
        <v>32000.113989999998</v>
      </c>
      <c r="L8" s="121">
        <f t="shared" si="3"/>
        <v>4102.7530499999993</v>
      </c>
      <c r="M8" s="123">
        <f t="shared" si="0"/>
        <v>12.821057610238842</v>
      </c>
      <c r="N8" s="36"/>
    </row>
    <row r="9" spans="1:15" ht="15" customHeight="1" x14ac:dyDescent="0.2">
      <c r="A9" s="118" t="s">
        <v>12</v>
      </c>
      <c r="B9" s="8">
        <v>91523039.886530414</v>
      </c>
      <c r="C9" s="8">
        <v>22094507.404450435</v>
      </c>
      <c r="D9" s="8">
        <f t="shared" si="1"/>
        <v>24.140923893964889</v>
      </c>
      <c r="E9" s="9"/>
      <c r="F9" s="9"/>
      <c r="G9" s="10" t="e">
        <f>F9/E9*100</f>
        <v>#DIV/0!</v>
      </c>
      <c r="H9" s="11"/>
      <c r="I9" s="14"/>
      <c r="J9" s="11" t="e">
        <f t="shared" si="4"/>
        <v>#DIV/0!</v>
      </c>
      <c r="K9" s="121">
        <f t="shared" si="2"/>
        <v>91523039.886530414</v>
      </c>
      <c r="L9" s="121">
        <f t="shared" si="3"/>
        <v>22094507.404450435</v>
      </c>
      <c r="M9" s="123">
        <f t="shared" si="0"/>
        <v>24.140923893964889</v>
      </c>
      <c r="N9" s="36"/>
    </row>
    <row r="10" spans="1:15" ht="15" customHeight="1" x14ac:dyDescent="0.2">
      <c r="A10" s="118" t="s">
        <v>13</v>
      </c>
      <c r="B10" s="8">
        <v>4839504.5137500018</v>
      </c>
      <c r="C10" s="8">
        <v>191464.63999999998</v>
      </c>
      <c r="D10" s="8">
        <f t="shared" si="1"/>
        <v>3.9562860093633674</v>
      </c>
      <c r="E10" s="9"/>
      <c r="F10" s="9"/>
      <c r="G10" s="10" t="e">
        <f>F10/E10*100</f>
        <v>#DIV/0!</v>
      </c>
      <c r="H10" s="11"/>
      <c r="I10" s="11"/>
      <c r="J10" s="11" t="e">
        <f t="shared" si="4"/>
        <v>#DIV/0!</v>
      </c>
      <c r="K10" s="121">
        <f t="shared" si="2"/>
        <v>4839504.5137500018</v>
      </c>
      <c r="L10" s="121">
        <f t="shared" si="3"/>
        <v>191464.63999999998</v>
      </c>
      <c r="M10" s="123">
        <f t="shared" si="0"/>
        <v>3.9562860093633674</v>
      </c>
      <c r="N10" s="36"/>
    </row>
    <row r="11" spans="1:15" ht="15" customHeight="1" x14ac:dyDescent="0.2">
      <c r="A11" s="118" t="s">
        <v>14</v>
      </c>
      <c r="B11" s="8">
        <v>1273.8050000000001</v>
      </c>
      <c r="C11" s="8">
        <v>34.070000000000007</v>
      </c>
      <c r="D11" s="8">
        <f t="shared" si="1"/>
        <v>2.6746637044131565</v>
      </c>
      <c r="E11" s="12"/>
      <c r="F11" s="12"/>
      <c r="G11" s="10"/>
      <c r="H11" s="13"/>
      <c r="I11" s="13"/>
      <c r="J11" s="11"/>
      <c r="K11" s="121">
        <f t="shared" si="2"/>
        <v>1273.8050000000001</v>
      </c>
      <c r="L11" s="121">
        <f t="shared" si="3"/>
        <v>34.070000000000007</v>
      </c>
      <c r="M11" s="123">
        <f t="shared" si="0"/>
        <v>2.6746637044131565</v>
      </c>
      <c r="N11" s="36"/>
    </row>
    <row r="12" spans="1:15" s="3" customFormat="1" ht="15" customHeight="1" x14ac:dyDescent="0.2">
      <c r="A12" s="110" t="s">
        <v>15</v>
      </c>
      <c r="B12" s="111">
        <f>SUM(B4:B11)</f>
        <v>2467122705.8580117</v>
      </c>
      <c r="C12" s="111">
        <f>SUM(C4:C11)</f>
        <v>259478987.79335901</v>
      </c>
      <c r="D12" s="112">
        <f t="shared" si="1"/>
        <v>10.517473945549776</v>
      </c>
      <c r="E12" s="113">
        <f>SUM(E4:E11)</f>
        <v>0</v>
      </c>
      <c r="F12" s="113">
        <f>SUM(F4:F11)</f>
        <v>0</v>
      </c>
      <c r="G12" s="112" t="e">
        <f>F12/E12*100</f>
        <v>#DIV/0!</v>
      </c>
      <c r="H12" s="113">
        <f>SUM(H4:H11)</f>
        <v>0</v>
      </c>
      <c r="I12" s="113">
        <f>SUM(I4:I11)</f>
        <v>0</v>
      </c>
      <c r="J12" s="111" t="e">
        <f t="shared" si="4"/>
        <v>#DIV/0!</v>
      </c>
      <c r="K12" s="113">
        <f t="shared" si="2"/>
        <v>2467122705.8580117</v>
      </c>
      <c r="L12" s="113">
        <f>I12+F12+C12</f>
        <v>259478987.79335901</v>
      </c>
      <c r="M12" s="114">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6" t="s">
        <v>46</v>
      </c>
      <c r="B14" s="146"/>
      <c r="C14" s="146"/>
      <c r="D14" s="146"/>
      <c r="E14" s="146"/>
      <c r="F14" s="146"/>
      <c r="G14" s="146"/>
      <c r="H14" s="146"/>
      <c r="I14" s="146"/>
      <c r="J14" s="146"/>
      <c r="K14" s="146"/>
      <c r="L14" s="146"/>
      <c r="M14" s="146"/>
      <c r="N14" s="68" t="s">
        <v>47</v>
      </c>
    </row>
    <row r="15" spans="1:15" s="3" customFormat="1" ht="30" customHeight="1" x14ac:dyDescent="0.2">
      <c r="A15" s="116"/>
      <c r="B15" s="150" t="s">
        <v>0</v>
      </c>
      <c r="C15" s="150"/>
      <c r="D15" s="150"/>
      <c r="E15" s="151" t="s">
        <v>25</v>
      </c>
      <c r="F15" s="151"/>
      <c r="G15" s="151"/>
      <c r="H15" s="149" t="s">
        <v>29</v>
      </c>
      <c r="I15" s="149"/>
      <c r="J15" s="149"/>
      <c r="K15" s="147" t="s">
        <v>1</v>
      </c>
      <c r="L15" s="147"/>
      <c r="M15" s="148"/>
      <c r="N15" s="49"/>
      <c r="O15" s="49"/>
    </row>
    <row r="16" spans="1:15" s="2" customFormat="1" ht="45" customHeight="1" x14ac:dyDescent="0.2">
      <c r="A16" s="117" t="s">
        <v>48</v>
      </c>
      <c r="B16" s="5" t="s">
        <v>2</v>
      </c>
      <c r="C16" s="5" t="s">
        <v>3</v>
      </c>
      <c r="D16" s="5" t="s">
        <v>4</v>
      </c>
      <c r="E16" s="6" t="s">
        <v>21</v>
      </c>
      <c r="F16" s="6" t="s">
        <v>3</v>
      </c>
      <c r="G16" s="6" t="s">
        <v>4</v>
      </c>
      <c r="H16" s="7" t="s">
        <v>5</v>
      </c>
      <c r="I16" s="7" t="s">
        <v>3</v>
      </c>
      <c r="J16" s="7" t="s">
        <v>4</v>
      </c>
      <c r="K16" s="119" t="s">
        <v>6</v>
      </c>
      <c r="L16" s="119" t="s">
        <v>3</v>
      </c>
      <c r="M16" s="120" t="s">
        <v>4</v>
      </c>
      <c r="N16" s="50"/>
      <c r="O16" s="50"/>
    </row>
    <row r="17" spans="1:15" ht="15" customHeight="1" x14ac:dyDescent="0.2">
      <c r="A17" s="118" t="s">
        <v>7</v>
      </c>
      <c r="B17" s="8"/>
      <c r="C17" s="8"/>
      <c r="D17" s="8" t="e">
        <f>C17/B17*100</f>
        <v>#DIV/0!</v>
      </c>
      <c r="E17" s="9"/>
      <c r="F17" s="9"/>
      <c r="G17" s="10" t="e">
        <f>F17/E17*100</f>
        <v>#DIV/0!</v>
      </c>
      <c r="H17" s="11"/>
      <c r="I17" s="11"/>
      <c r="J17" s="11" t="e">
        <f>I17/H17*100</f>
        <v>#DIV/0!</v>
      </c>
      <c r="K17" s="121">
        <f>H17+E17+B17</f>
        <v>0</v>
      </c>
      <c r="L17" s="122">
        <f>I17+F17+C17</f>
        <v>0</v>
      </c>
      <c r="M17" s="123" t="e">
        <f>L17/K17*100</f>
        <v>#DIV/0!</v>
      </c>
      <c r="N17" s="36"/>
      <c r="O17" s="36"/>
    </row>
    <row r="18" spans="1:15" ht="15" customHeight="1" x14ac:dyDescent="0.2">
      <c r="A18" s="118" t="s">
        <v>8</v>
      </c>
      <c r="B18" s="8"/>
      <c r="C18" s="8"/>
      <c r="D18" s="8" t="e">
        <f t="shared" ref="D18:D24" si="5">C18/B18*100</f>
        <v>#DIV/0!</v>
      </c>
      <c r="E18" s="9"/>
      <c r="F18" s="9"/>
      <c r="G18" s="10"/>
      <c r="H18" s="13"/>
      <c r="I18" s="13"/>
      <c r="J18" s="11"/>
      <c r="K18" s="121">
        <f t="shared" ref="K18:K25" si="6">H18+E18+B18</f>
        <v>0</v>
      </c>
      <c r="L18" s="122">
        <f t="shared" ref="L18:L25" si="7">I18+F18+C18</f>
        <v>0</v>
      </c>
      <c r="M18" s="123" t="e">
        <f t="shared" ref="M18:M25" si="8">L18/K18*100</f>
        <v>#DIV/0!</v>
      </c>
      <c r="N18" s="36"/>
      <c r="O18" s="36"/>
    </row>
    <row r="19" spans="1:15" ht="15" customHeight="1" x14ac:dyDescent="0.2">
      <c r="A19" s="118" t="s">
        <v>9</v>
      </c>
      <c r="B19" s="8"/>
      <c r="C19" s="8"/>
      <c r="D19" s="8" t="e">
        <f t="shared" si="5"/>
        <v>#DIV/0!</v>
      </c>
      <c r="E19" s="9"/>
      <c r="F19" s="9"/>
      <c r="G19" s="10" t="e">
        <f>F19/E19*100</f>
        <v>#DIV/0!</v>
      </c>
      <c r="H19" s="11"/>
      <c r="I19" s="14"/>
      <c r="J19" s="11" t="e">
        <f t="shared" ref="J19:J25" si="9">I19/H19*100</f>
        <v>#DIV/0!</v>
      </c>
      <c r="K19" s="121">
        <f t="shared" si="6"/>
        <v>0</v>
      </c>
      <c r="L19" s="122">
        <f t="shared" si="7"/>
        <v>0</v>
      </c>
      <c r="M19" s="123" t="e">
        <f t="shared" si="8"/>
        <v>#DIV/0!</v>
      </c>
      <c r="N19" s="36"/>
    </row>
    <row r="20" spans="1:15" ht="15" customHeight="1" x14ac:dyDescent="0.2">
      <c r="A20" s="118" t="s">
        <v>10</v>
      </c>
      <c r="B20" s="8"/>
      <c r="C20" s="8"/>
      <c r="D20" s="8" t="e">
        <f t="shared" si="5"/>
        <v>#DIV/0!</v>
      </c>
      <c r="E20" s="9"/>
      <c r="F20" s="9"/>
      <c r="G20" s="10" t="e">
        <f t="shared" ref="G20:G25" si="10">F20/E20*100</f>
        <v>#DIV/0!</v>
      </c>
      <c r="H20" s="11"/>
      <c r="I20" s="14"/>
      <c r="J20" s="11" t="e">
        <f t="shared" si="9"/>
        <v>#DIV/0!</v>
      </c>
      <c r="K20" s="121">
        <f t="shared" si="6"/>
        <v>0</v>
      </c>
      <c r="L20" s="122">
        <f t="shared" si="7"/>
        <v>0</v>
      </c>
      <c r="M20" s="123" t="e">
        <f t="shared" si="8"/>
        <v>#DIV/0!</v>
      </c>
      <c r="N20" s="36"/>
    </row>
    <row r="21" spans="1:15" ht="15" customHeight="1" x14ac:dyDescent="0.2">
      <c r="A21" s="118" t="s">
        <v>11</v>
      </c>
      <c r="B21" s="8"/>
      <c r="C21" s="8"/>
      <c r="D21" s="8" t="e">
        <f t="shared" si="5"/>
        <v>#DIV/0!</v>
      </c>
      <c r="E21" s="9"/>
      <c r="F21" s="9"/>
      <c r="G21" s="10" t="e">
        <f t="shared" si="10"/>
        <v>#DIV/0!</v>
      </c>
      <c r="H21" s="11"/>
      <c r="I21" s="14"/>
      <c r="J21" s="11" t="e">
        <f t="shared" si="9"/>
        <v>#DIV/0!</v>
      </c>
      <c r="K21" s="121">
        <f t="shared" si="6"/>
        <v>0</v>
      </c>
      <c r="L21" s="122">
        <f t="shared" si="7"/>
        <v>0</v>
      </c>
      <c r="M21" s="123" t="e">
        <f t="shared" si="8"/>
        <v>#DIV/0!</v>
      </c>
      <c r="N21" s="36"/>
    </row>
    <row r="22" spans="1:15" ht="15" customHeight="1" x14ac:dyDescent="0.2">
      <c r="A22" s="118" t="s">
        <v>12</v>
      </c>
      <c r="B22" s="8"/>
      <c r="C22" s="8"/>
      <c r="D22" s="8" t="e">
        <f t="shared" si="5"/>
        <v>#DIV/0!</v>
      </c>
      <c r="E22" s="9"/>
      <c r="F22" s="9"/>
      <c r="G22" s="10" t="e">
        <f t="shared" si="10"/>
        <v>#DIV/0!</v>
      </c>
      <c r="H22" s="11"/>
      <c r="I22" s="14"/>
      <c r="J22" s="11" t="e">
        <f t="shared" si="9"/>
        <v>#DIV/0!</v>
      </c>
      <c r="K22" s="121">
        <f t="shared" si="6"/>
        <v>0</v>
      </c>
      <c r="L22" s="122">
        <f t="shared" si="7"/>
        <v>0</v>
      </c>
      <c r="M22" s="123" t="e">
        <f t="shared" si="8"/>
        <v>#DIV/0!</v>
      </c>
      <c r="N22" s="36"/>
    </row>
    <row r="23" spans="1:15" ht="15" customHeight="1" x14ac:dyDescent="0.2">
      <c r="A23" s="118" t="s">
        <v>13</v>
      </c>
      <c r="B23" s="8"/>
      <c r="C23" s="8"/>
      <c r="D23" s="8" t="e">
        <f t="shared" si="5"/>
        <v>#DIV/0!</v>
      </c>
      <c r="E23" s="9"/>
      <c r="F23" s="9"/>
      <c r="G23" s="10" t="e">
        <f t="shared" si="10"/>
        <v>#DIV/0!</v>
      </c>
      <c r="H23" s="11"/>
      <c r="I23" s="11"/>
      <c r="J23" s="11" t="e">
        <f t="shared" si="9"/>
        <v>#DIV/0!</v>
      </c>
      <c r="K23" s="121">
        <f t="shared" si="6"/>
        <v>0</v>
      </c>
      <c r="L23" s="122">
        <f t="shared" si="7"/>
        <v>0</v>
      </c>
      <c r="M23" s="123" t="e">
        <f t="shared" si="8"/>
        <v>#DIV/0!</v>
      </c>
      <c r="N23" s="36"/>
    </row>
    <row r="24" spans="1:15" ht="15" customHeight="1" x14ac:dyDescent="0.2">
      <c r="A24" s="118" t="s">
        <v>14</v>
      </c>
      <c r="B24" s="8"/>
      <c r="C24" s="8"/>
      <c r="D24" s="8" t="e">
        <f t="shared" si="5"/>
        <v>#DIV/0!</v>
      </c>
      <c r="E24" s="12"/>
      <c r="F24" s="12"/>
      <c r="G24" s="10"/>
      <c r="H24" s="13"/>
      <c r="I24" s="13"/>
      <c r="J24" s="11"/>
      <c r="K24" s="121">
        <f t="shared" si="6"/>
        <v>0</v>
      </c>
      <c r="L24" s="122">
        <f t="shared" si="7"/>
        <v>0</v>
      </c>
      <c r="M24" s="123" t="e">
        <f t="shared" si="8"/>
        <v>#DIV/0!</v>
      </c>
      <c r="N24" s="36"/>
    </row>
    <row r="25" spans="1:15" s="3" customFormat="1" ht="15" customHeight="1" x14ac:dyDescent="0.2">
      <c r="A25" s="110" t="s">
        <v>15</v>
      </c>
      <c r="B25" s="111">
        <f>SUM(B17:B24)</f>
        <v>0</v>
      </c>
      <c r="C25" s="111">
        <f>SUM(C17:C24)</f>
        <v>0</v>
      </c>
      <c r="D25" s="112" t="e">
        <f>C25/B25*100</f>
        <v>#DIV/0!</v>
      </c>
      <c r="E25" s="113">
        <f>SUM(E17:E24)</f>
        <v>0</v>
      </c>
      <c r="F25" s="113">
        <f>SUM(F17:F24)</f>
        <v>0</v>
      </c>
      <c r="G25" s="111" t="e">
        <f t="shared" si="10"/>
        <v>#DIV/0!</v>
      </c>
      <c r="H25" s="113">
        <f>SUM(H17:H24)</f>
        <v>0</v>
      </c>
      <c r="I25" s="113">
        <f>SUM(I17:I24)</f>
        <v>0</v>
      </c>
      <c r="J25" s="111" t="e">
        <f t="shared" si="9"/>
        <v>#DIV/0!</v>
      </c>
      <c r="K25" s="113">
        <f t="shared" si="6"/>
        <v>0</v>
      </c>
      <c r="L25" s="115">
        <f t="shared" si="7"/>
        <v>0</v>
      </c>
      <c r="M25" s="114"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6" t="s">
        <v>49</v>
      </c>
      <c r="B27" s="146"/>
      <c r="C27" s="146"/>
      <c r="D27" s="146"/>
      <c r="E27" s="146"/>
      <c r="F27" s="146"/>
      <c r="G27" s="146"/>
      <c r="H27" s="146"/>
      <c r="I27" s="146"/>
      <c r="J27" s="146"/>
      <c r="K27" s="146"/>
      <c r="L27" s="146"/>
      <c r="M27" s="146"/>
      <c r="N27" s="68" t="s">
        <v>50</v>
      </c>
    </row>
    <row r="28" spans="1:15" s="3" customFormat="1" ht="30" customHeight="1" x14ac:dyDescent="0.2">
      <c r="A28" s="116"/>
      <c r="B28" s="150" t="s">
        <v>0</v>
      </c>
      <c r="C28" s="150"/>
      <c r="D28" s="150"/>
      <c r="E28" s="151" t="s">
        <v>25</v>
      </c>
      <c r="F28" s="151"/>
      <c r="G28" s="151"/>
      <c r="H28" s="149" t="s">
        <v>29</v>
      </c>
      <c r="I28" s="149"/>
      <c r="J28" s="149"/>
      <c r="K28" s="147" t="s">
        <v>1</v>
      </c>
      <c r="L28" s="147"/>
      <c r="M28" s="148"/>
      <c r="N28" s="68"/>
    </row>
    <row r="29" spans="1:15" s="2" customFormat="1" ht="45" customHeight="1" x14ac:dyDescent="0.2">
      <c r="A29" s="117" t="s">
        <v>51</v>
      </c>
      <c r="B29" s="5" t="s">
        <v>2</v>
      </c>
      <c r="C29" s="5" t="s">
        <v>3</v>
      </c>
      <c r="D29" s="5" t="s">
        <v>4</v>
      </c>
      <c r="E29" s="6" t="s">
        <v>21</v>
      </c>
      <c r="F29" s="6" t="s">
        <v>3</v>
      </c>
      <c r="G29" s="6" t="s">
        <v>4</v>
      </c>
      <c r="H29" s="7" t="s">
        <v>5</v>
      </c>
      <c r="I29" s="7" t="s">
        <v>3</v>
      </c>
      <c r="J29" s="7" t="s">
        <v>4</v>
      </c>
      <c r="K29" s="119" t="s">
        <v>6</v>
      </c>
      <c r="L29" s="119" t="s">
        <v>3</v>
      </c>
      <c r="M29" s="120" t="s">
        <v>4</v>
      </c>
      <c r="N29" s="68"/>
    </row>
    <row r="30" spans="1:15" ht="15" customHeight="1" x14ac:dyDescent="0.2">
      <c r="A30" s="118" t="s">
        <v>7</v>
      </c>
      <c r="B30" s="8"/>
      <c r="C30" s="8"/>
      <c r="D30" s="8" t="e">
        <f>C30/B30*100</f>
        <v>#DIV/0!</v>
      </c>
      <c r="E30" s="9"/>
      <c r="F30" s="9"/>
      <c r="G30" s="10" t="e">
        <f>F30/E30*100</f>
        <v>#DIV/0!</v>
      </c>
      <c r="H30" s="11"/>
      <c r="I30" s="11"/>
      <c r="J30" s="11" t="e">
        <f>I30/H30*100</f>
        <v>#DIV/0!</v>
      </c>
      <c r="K30" s="121">
        <f>H30+E30+B30</f>
        <v>0</v>
      </c>
      <c r="L30" s="122">
        <f>I30+F30+C30</f>
        <v>0</v>
      </c>
      <c r="M30" s="123" t="e">
        <f>L30/K30*100</f>
        <v>#DIV/0!</v>
      </c>
      <c r="N30" s="68"/>
    </row>
    <row r="31" spans="1:15" ht="15" customHeight="1" x14ac:dyDescent="0.2">
      <c r="A31" s="118" t="s">
        <v>8</v>
      </c>
      <c r="B31" s="8"/>
      <c r="C31" s="8"/>
      <c r="D31" s="8" t="e">
        <f t="shared" ref="D31:D37" si="11">C31/B31*100</f>
        <v>#DIV/0!</v>
      </c>
      <c r="E31" s="9"/>
      <c r="F31" s="9"/>
      <c r="G31" s="10"/>
      <c r="H31" s="11"/>
      <c r="I31" s="11"/>
      <c r="J31" s="11"/>
      <c r="K31" s="121">
        <f t="shared" ref="K31:K37" si="12">H31+E31+B31</f>
        <v>0</v>
      </c>
      <c r="L31" s="122">
        <f t="shared" ref="L31:L37" si="13">I31+F31+C31</f>
        <v>0</v>
      </c>
      <c r="M31" s="123" t="e">
        <f t="shared" ref="M31:M37" si="14">L31/K31*100</f>
        <v>#DIV/0!</v>
      </c>
      <c r="N31" s="68"/>
    </row>
    <row r="32" spans="1:15" ht="15" customHeight="1" x14ac:dyDescent="0.2">
      <c r="A32" s="118" t="s">
        <v>9</v>
      </c>
      <c r="B32" s="8"/>
      <c r="C32" s="8"/>
      <c r="D32" s="8" t="e">
        <f t="shared" si="11"/>
        <v>#DIV/0!</v>
      </c>
      <c r="E32" s="9"/>
      <c r="F32" s="9"/>
      <c r="G32" s="10" t="e">
        <f>F32/E32*100</f>
        <v>#DIV/0!</v>
      </c>
      <c r="H32" s="11"/>
      <c r="I32" s="11"/>
      <c r="J32" s="11" t="e">
        <f>I32/H32*100</f>
        <v>#DIV/0!</v>
      </c>
      <c r="K32" s="121">
        <f t="shared" si="12"/>
        <v>0</v>
      </c>
      <c r="L32" s="122">
        <f t="shared" si="13"/>
        <v>0</v>
      </c>
      <c r="M32" s="123" t="e">
        <f t="shared" si="14"/>
        <v>#DIV/0!</v>
      </c>
      <c r="N32" s="68"/>
    </row>
    <row r="33" spans="1:15" ht="15" customHeight="1" x14ac:dyDescent="0.2">
      <c r="A33" s="118" t="s">
        <v>10</v>
      </c>
      <c r="B33" s="8"/>
      <c r="C33" s="8"/>
      <c r="D33" s="8" t="e">
        <f t="shared" si="11"/>
        <v>#DIV/0!</v>
      </c>
      <c r="E33" s="9"/>
      <c r="F33" s="9"/>
      <c r="G33" s="10" t="e">
        <f>F33/E33*100</f>
        <v>#DIV/0!</v>
      </c>
      <c r="H33" s="11"/>
      <c r="I33" s="11"/>
      <c r="J33" s="11" t="e">
        <f>I33/H33*100</f>
        <v>#DIV/0!</v>
      </c>
      <c r="K33" s="121">
        <f>H33+E33+B33</f>
        <v>0</v>
      </c>
      <c r="L33" s="122">
        <f>I33+F33+C33</f>
        <v>0</v>
      </c>
      <c r="M33" s="123" t="e">
        <f t="shared" si="14"/>
        <v>#DIV/0!</v>
      </c>
      <c r="N33" s="68"/>
    </row>
    <row r="34" spans="1:15" ht="15" customHeight="1" x14ac:dyDescent="0.2">
      <c r="A34" s="118" t="s">
        <v>11</v>
      </c>
      <c r="B34" s="8"/>
      <c r="C34" s="8"/>
      <c r="D34" s="8" t="e">
        <f t="shared" si="11"/>
        <v>#DIV/0!</v>
      </c>
      <c r="E34" s="9"/>
      <c r="F34" s="9"/>
      <c r="G34" s="10" t="e">
        <f>F34/E34*100</f>
        <v>#DIV/0!</v>
      </c>
      <c r="H34" s="11"/>
      <c r="I34" s="11"/>
      <c r="J34" s="11" t="e">
        <f>I34/H34*100</f>
        <v>#DIV/0!</v>
      </c>
      <c r="K34" s="121">
        <f>H34+E34+B34</f>
        <v>0</v>
      </c>
      <c r="L34" s="122">
        <f>I34+F34+C34</f>
        <v>0</v>
      </c>
      <c r="M34" s="123" t="e">
        <f t="shared" si="14"/>
        <v>#DIV/0!</v>
      </c>
      <c r="N34" s="68"/>
    </row>
    <row r="35" spans="1:15" ht="15" customHeight="1" x14ac:dyDescent="0.2">
      <c r="A35" s="118" t="s">
        <v>12</v>
      </c>
      <c r="B35" s="8"/>
      <c r="C35" s="8"/>
      <c r="D35" s="8" t="e">
        <f t="shared" si="11"/>
        <v>#DIV/0!</v>
      </c>
      <c r="E35" s="9"/>
      <c r="F35" s="9"/>
      <c r="G35" s="10" t="e">
        <f>F35/E35*100</f>
        <v>#DIV/0!</v>
      </c>
      <c r="H35" s="11"/>
      <c r="I35" s="11"/>
      <c r="J35" s="11" t="e">
        <f>I35/H35*100</f>
        <v>#DIV/0!</v>
      </c>
      <c r="K35" s="121">
        <f t="shared" si="12"/>
        <v>0</v>
      </c>
      <c r="L35" s="122">
        <f t="shared" si="13"/>
        <v>0</v>
      </c>
      <c r="M35" s="123" t="e">
        <f t="shared" si="14"/>
        <v>#DIV/0!</v>
      </c>
      <c r="N35" s="68"/>
    </row>
    <row r="36" spans="1:15" ht="15" customHeight="1" x14ac:dyDescent="0.2">
      <c r="A36" s="118" t="s">
        <v>13</v>
      </c>
      <c r="B36" s="8"/>
      <c r="C36" s="8"/>
      <c r="D36" s="8" t="e">
        <f t="shared" si="11"/>
        <v>#DIV/0!</v>
      </c>
      <c r="E36" s="9"/>
      <c r="F36" s="9"/>
      <c r="G36" s="10" t="e">
        <f>F36/E36*100</f>
        <v>#DIV/0!</v>
      </c>
      <c r="H36" s="11"/>
      <c r="I36" s="11"/>
      <c r="J36" s="11" t="e">
        <f>I36/H36*100</f>
        <v>#DIV/0!</v>
      </c>
      <c r="K36" s="121">
        <f t="shared" si="12"/>
        <v>0</v>
      </c>
      <c r="L36" s="122">
        <f t="shared" si="13"/>
        <v>0</v>
      </c>
      <c r="M36" s="123" t="e">
        <f t="shared" si="14"/>
        <v>#DIV/0!</v>
      </c>
      <c r="N36" s="68"/>
    </row>
    <row r="37" spans="1:15" ht="15" customHeight="1" x14ac:dyDescent="0.2">
      <c r="A37" s="118" t="s">
        <v>14</v>
      </c>
      <c r="B37" s="8"/>
      <c r="C37" s="8"/>
      <c r="D37" s="8" t="e">
        <f t="shared" si="11"/>
        <v>#DIV/0!</v>
      </c>
      <c r="E37" s="12"/>
      <c r="F37" s="12"/>
      <c r="G37" s="10"/>
      <c r="H37" s="11"/>
      <c r="I37" s="11"/>
      <c r="J37" s="11"/>
      <c r="K37" s="121">
        <f t="shared" si="12"/>
        <v>0</v>
      </c>
      <c r="L37" s="122">
        <f t="shared" si="13"/>
        <v>0</v>
      </c>
      <c r="M37" s="123" t="e">
        <f t="shared" si="14"/>
        <v>#DIV/0!</v>
      </c>
      <c r="N37" s="68"/>
    </row>
    <row r="38" spans="1:15" s="3" customFormat="1" ht="15" customHeight="1" x14ac:dyDescent="0.2">
      <c r="A38" s="110" t="s">
        <v>15</v>
      </c>
      <c r="B38" s="111">
        <f>SUM(B30:B37)</f>
        <v>0</v>
      </c>
      <c r="C38" s="111">
        <f>SUM(C30:C37)</f>
        <v>0</v>
      </c>
      <c r="D38" s="111" t="e">
        <f>C38/B38*100</f>
        <v>#DIV/0!</v>
      </c>
      <c r="E38" s="113">
        <f>SUM(E30:E37)</f>
        <v>0</v>
      </c>
      <c r="F38" s="113">
        <f>SUM(F30:F37)</f>
        <v>0</v>
      </c>
      <c r="G38" s="111" t="e">
        <f>F38/E38*100</f>
        <v>#DIV/0!</v>
      </c>
      <c r="H38" s="113">
        <f>SUM(H30:H37)</f>
        <v>0</v>
      </c>
      <c r="I38" s="113">
        <f>SUM(I30:I37)</f>
        <v>0</v>
      </c>
      <c r="J38" s="111" t="e">
        <f>I38/H38*100</f>
        <v>#DIV/0!</v>
      </c>
      <c r="K38" s="113">
        <f>SUM(K30:K37)</f>
        <v>0</v>
      </c>
      <c r="L38" s="113">
        <f>SUM(L30:L37)</f>
        <v>0</v>
      </c>
      <c r="M38" s="113"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6" t="s">
        <v>52</v>
      </c>
      <c r="B40" s="146"/>
      <c r="C40" s="146"/>
      <c r="D40" s="146"/>
      <c r="E40" s="146"/>
      <c r="F40" s="146"/>
      <c r="G40" s="146"/>
      <c r="H40" s="146"/>
      <c r="I40" s="146"/>
      <c r="J40" s="146"/>
      <c r="K40" s="146"/>
      <c r="L40" s="146"/>
      <c r="M40" s="146"/>
      <c r="N40" s="68" t="s">
        <v>53</v>
      </c>
    </row>
    <row r="41" spans="1:15" s="3" customFormat="1" ht="30" customHeight="1" x14ac:dyDescent="0.2">
      <c r="A41" s="116"/>
      <c r="B41" s="150" t="s">
        <v>0</v>
      </c>
      <c r="C41" s="150"/>
      <c r="D41" s="150"/>
      <c r="E41" s="151" t="s">
        <v>25</v>
      </c>
      <c r="F41" s="151"/>
      <c r="G41" s="151"/>
      <c r="H41" s="149" t="s">
        <v>29</v>
      </c>
      <c r="I41" s="149"/>
      <c r="J41" s="149"/>
      <c r="K41" s="147" t="s">
        <v>1</v>
      </c>
      <c r="L41" s="147"/>
      <c r="M41" s="148"/>
      <c r="N41" s="49"/>
    </row>
    <row r="42" spans="1:15" s="2" customFormat="1" ht="45" customHeight="1" x14ac:dyDescent="0.2">
      <c r="A42" s="117" t="s">
        <v>54</v>
      </c>
      <c r="B42" s="5" t="s">
        <v>16</v>
      </c>
      <c r="C42" s="5" t="s">
        <v>3</v>
      </c>
      <c r="D42" s="5" t="s">
        <v>4</v>
      </c>
      <c r="E42" s="6" t="s">
        <v>21</v>
      </c>
      <c r="F42" s="6" t="s">
        <v>3</v>
      </c>
      <c r="G42" s="6" t="s">
        <v>4</v>
      </c>
      <c r="H42" s="7" t="s">
        <v>5</v>
      </c>
      <c r="I42" s="7" t="s">
        <v>3</v>
      </c>
      <c r="J42" s="7" t="s">
        <v>4</v>
      </c>
      <c r="K42" s="119" t="s">
        <v>6</v>
      </c>
      <c r="L42" s="119" t="s">
        <v>3</v>
      </c>
      <c r="M42" s="120" t="s">
        <v>4</v>
      </c>
      <c r="N42" s="50"/>
    </row>
    <row r="43" spans="1:15" ht="15" customHeight="1" x14ac:dyDescent="0.2">
      <c r="A43" s="118" t="s">
        <v>7</v>
      </c>
      <c r="B43" s="8"/>
      <c r="C43" s="8"/>
      <c r="D43" s="8" t="e">
        <f>C43/B43*100</f>
        <v>#DIV/0!</v>
      </c>
      <c r="E43" s="9"/>
      <c r="F43" s="9"/>
      <c r="G43" s="10" t="e">
        <f>F43/E43*100</f>
        <v>#DIV/0!</v>
      </c>
      <c r="H43" s="11"/>
      <c r="I43" s="11"/>
      <c r="J43" s="11" t="e">
        <f>I43/H43*100</f>
        <v>#DIV/0!</v>
      </c>
      <c r="K43" s="121">
        <f>B43+E43+H43</f>
        <v>0</v>
      </c>
      <c r="L43" s="122">
        <f>C43+F43+I43</f>
        <v>0</v>
      </c>
      <c r="M43" s="123" t="e">
        <f>L43/K43*100</f>
        <v>#DIV/0!</v>
      </c>
      <c r="N43" s="36"/>
      <c r="O43" s="130"/>
    </row>
    <row r="44" spans="1:15" ht="15" customHeight="1" x14ac:dyDescent="0.2">
      <c r="A44" s="118" t="s">
        <v>8</v>
      </c>
      <c r="B44" s="8"/>
      <c r="C44" s="8"/>
      <c r="D44" s="8" t="e">
        <f t="shared" ref="D44:D51" si="15">C44/B44*100</f>
        <v>#DIV/0!</v>
      </c>
      <c r="E44" s="9"/>
      <c r="F44" s="9"/>
      <c r="G44" s="10"/>
      <c r="H44" s="13"/>
      <c r="I44" s="13"/>
      <c r="J44" s="11"/>
      <c r="K44" s="121">
        <f t="shared" ref="K44:K50" si="16">B44+E44+H44</f>
        <v>0</v>
      </c>
      <c r="L44" s="122">
        <f t="shared" ref="L44:L50" si="17">C44+F44+I44</f>
        <v>0</v>
      </c>
      <c r="M44" s="123" t="e">
        <f t="shared" ref="M44:M51" si="18">L44/K44*100</f>
        <v>#DIV/0!</v>
      </c>
      <c r="N44" s="36"/>
      <c r="O44" s="130"/>
    </row>
    <row r="45" spans="1:15" ht="15" customHeight="1" x14ac:dyDescent="0.2">
      <c r="A45" s="118" t="s">
        <v>9</v>
      </c>
      <c r="B45" s="8"/>
      <c r="C45" s="8"/>
      <c r="D45" s="8" t="e">
        <f t="shared" si="15"/>
        <v>#DIV/0!</v>
      </c>
      <c r="E45" s="9"/>
      <c r="F45" s="9"/>
      <c r="G45" s="10" t="e">
        <f t="shared" ref="G45:G51" si="19">F45/E45*100</f>
        <v>#DIV/0!</v>
      </c>
      <c r="H45" s="11"/>
      <c r="I45" s="14"/>
      <c r="J45" s="11" t="e">
        <f t="shared" ref="J45:J51" si="20">I45/H45*100</f>
        <v>#DIV/0!</v>
      </c>
      <c r="K45" s="121">
        <f t="shared" si="16"/>
        <v>0</v>
      </c>
      <c r="L45" s="122">
        <f t="shared" si="17"/>
        <v>0</v>
      </c>
      <c r="M45" s="123" t="e">
        <f t="shared" si="18"/>
        <v>#DIV/0!</v>
      </c>
      <c r="N45" s="36"/>
      <c r="O45" s="130"/>
    </row>
    <row r="46" spans="1:15" ht="15" customHeight="1" x14ac:dyDescent="0.2">
      <c r="A46" s="118" t="s">
        <v>10</v>
      </c>
      <c r="B46" s="8"/>
      <c r="C46" s="8"/>
      <c r="D46" s="8" t="e">
        <f t="shared" si="15"/>
        <v>#DIV/0!</v>
      </c>
      <c r="E46" s="9"/>
      <c r="F46" s="9"/>
      <c r="G46" s="10" t="e">
        <f t="shared" si="19"/>
        <v>#DIV/0!</v>
      </c>
      <c r="H46" s="11"/>
      <c r="I46" s="14"/>
      <c r="J46" s="11" t="e">
        <f t="shared" si="20"/>
        <v>#DIV/0!</v>
      </c>
      <c r="K46" s="121">
        <f t="shared" si="16"/>
        <v>0</v>
      </c>
      <c r="L46" s="122">
        <f t="shared" si="17"/>
        <v>0</v>
      </c>
      <c r="M46" s="123" t="e">
        <f t="shared" si="18"/>
        <v>#DIV/0!</v>
      </c>
      <c r="N46" s="36"/>
      <c r="O46" s="130"/>
    </row>
    <row r="47" spans="1:15" ht="15" customHeight="1" x14ac:dyDescent="0.2">
      <c r="A47" s="118" t="s">
        <v>11</v>
      </c>
      <c r="B47" s="8"/>
      <c r="C47" s="8"/>
      <c r="D47" s="8" t="e">
        <f t="shared" si="15"/>
        <v>#DIV/0!</v>
      </c>
      <c r="E47" s="9"/>
      <c r="F47" s="9"/>
      <c r="G47" s="10" t="e">
        <f t="shared" si="19"/>
        <v>#DIV/0!</v>
      </c>
      <c r="H47" s="11"/>
      <c r="I47" s="14"/>
      <c r="J47" s="11" t="e">
        <f t="shared" si="20"/>
        <v>#DIV/0!</v>
      </c>
      <c r="K47" s="121">
        <f t="shared" si="16"/>
        <v>0</v>
      </c>
      <c r="L47" s="122">
        <f t="shared" si="17"/>
        <v>0</v>
      </c>
      <c r="M47" s="123" t="e">
        <f t="shared" si="18"/>
        <v>#DIV/0!</v>
      </c>
      <c r="N47" s="36"/>
      <c r="O47" s="130"/>
    </row>
    <row r="48" spans="1:15" ht="15" customHeight="1" x14ac:dyDescent="0.2">
      <c r="A48" s="118" t="s">
        <v>12</v>
      </c>
      <c r="B48" s="8"/>
      <c r="C48" s="8"/>
      <c r="D48" s="8" t="e">
        <f t="shared" si="15"/>
        <v>#DIV/0!</v>
      </c>
      <c r="E48" s="9"/>
      <c r="F48" s="9"/>
      <c r="G48" s="10" t="e">
        <f t="shared" si="19"/>
        <v>#DIV/0!</v>
      </c>
      <c r="H48" s="11"/>
      <c r="I48" s="14"/>
      <c r="J48" s="11" t="e">
        <f t="shared" si="20"/>
        <v>#DIV/0!</v>
      </c>
      <c r="K48" s="121">
        <f t="shared" si="16"/>
        <v>0</v>
      </c>
      <c r="L48" s="122">
        <f t="shared" si="17"/>
        <v>0</v>
      </c>
      <c r="M48" s="123" t="e">
        <f t="shared" si="18"/>
        <v>#DIV/0!</v>
      </c>
      <c r="N48" s="36"/>
      <c r="O48" s="130"/>
    </row>
    <row r="49" spans="1:15" ht="15" customHeight="1" x14ac:dyDescent="0.2">
      <c r="A49" s="118" t="s">
        <v>13</v>
      </c>
      <c r="B49" s="8"/>
      <c r="C49" s="8"/>
      <c r="D49" s="8" t="e">
        <f t="shared" si="15"/>
        <v>#DIV/0!</v>
      </c>
      <c r="E49" s="9"/>
      <c r="F49" s="9"/>
      <c r="G49" s="10" t="e">
        <f t="shared" si="19"/>
        <v>#DIV/0!</v>
      </c>
      <c r="H49" s="11"/>
      <c r="I49" s="11"/>
      <c r="J49" s="11" t="e">
        <f t="shared" si="20"/>
        <v>#DIV/0!</v>
      </c>
      <c r="K49" s="121">
        <f t="shared" si="16"/>
        <v>0</v>
      </c>
      <c r="L49" s="122">
        <f t="shared" si="17"/>
        <v>0</v>
      </c>
      <c r="M49" s="123" t="e">
        <f t="shared" si="18"/>
        <v>#DIV/0!</v>
      </c>
      <c r="N49" s="36"/>
      <c r="O49" s="130"/>
    </row>
    <row r="50" spans="1:15" ht="15" customHeight="1" x14ac:dyDescent="0.2">
      <c r="A50" s="118" t="s">
        <v>14</v>
      </c>
      <c r="B50" s="8"/>
      <c r="C50" s="8"/>
      <c r="D50" s="8" t="e">
        <f t="shared" si="15"/>
        <v>#DIV/0!</v>
      </c>
      <c r="E50" s="12"/>
      <c r="F50" s="12"/>
      <c r="G50" s="10"/>
      <c r="H50" s="13"/>
      <c r="I50" s="13"/>
      <c r="J50" s="11"/>
      <c r="K50" s="121">
        <f t="shared" si="16"/>
        <v>0</v>
      </c>
      <c r="L50" s="122">
        <f t="shared" si="17"/>
        <v>0</v>
      </c>
      <c r="M50" s="123" t="e">
        <f t="shared" si="18"/>
        <v>#DIV/0!</v>
      </c>
      <c r="N50" s="36"/>
      <c r="O50" s="130"/>
    </row>
    <row r="51" spans="1:15" s="3" customFormat="1" ht="15" customHeight="1" x14ac:dyDescent="0.2">
      <c r="A51" s="110" t="s">
        <v>15</v>
      </c>
      <c r="B51" s="111"/>
      <c r="C51" s="111"/>
      <c r="D51" s="111" t="e">
        <f t="shared" si="15"/>
        <v>#DIV/0!</v>
      </c>
      <c r="E51" s="113">
        <f>SUM(E43:E50)</f>
        <v>0</v>
      </c>
      <c r="F51" s="113">
        <f>SUM(F43:F50)</f>
        <v>0</v>
      </c>
      <c r="G51" s="111" t="e">
        <f t="shared" si="19"/>
        <v>#DIV/0!</v>
      </c>
      <c r="H51" s="113">
        <f>SUM(H43:H50)</f>
        <v>0</v>
      </c>
      <c r="I51" s="113">
        <f>SUM(I43:I50)</f>
        <v>0</v>
      </c>
      <c r="J51" s="111" t="e">
        <f t="shared" si="20"/>
        <v>#DIV/0!</v>
      </c>
      <c r="K51" s="113">
        <f>B51+E51+H51</f>
        <v>0</v>
      </c>
      <c r="L51" s="113">
        <f>C51+F51+I51</f>
        <v>0</v>
      </c>
      <c r="M51" s="114" t="e">
        <f t="shared" si="18"/>
        <v>#DIV/0!</v>
      </c>
      <c r="N51" s="49"/>
      <c r="O51" s="131"/>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6" t="s">
        <v>55</v>
      </c>
      <c r="B53" s="146"/>
      <c r="C53" s="146"/>
      <c r="D53" s="146"/>
      <c r="E53" s="146"/>
      <c r="F53" s="146"/>
      <c r="G53" s="146"/>
      <c r="H53" s="146"/>
      <c r="I53" s="146"/>
      <c r="J53" s="146"/>
      <c r="K53" s="146"/>
      <c r="L53" s="146"/>
      <c r="M53" s="146"/>
      <c r="N53" s="36"/>
    </row>
    <row r="54" spans="1:15" s="3" customFormat="1" ht="30" hidden="1" customHeight="1" x14ac:dyDescent="0.2">
      <c r="A54" s="116"/>
      <c r="B54" s="150" t="s">
        <v>0</v>
      </c>
      <c r="C54" s="150"/>
      <c r="D54" s="150"/>
      <c r="E54" s="151" t="s">
        <v>25</v>
      </c>
      <c r="F54" s="151"/>
      <c r="G54" s="151"/>
      <c r="H54" s="149" t="s">
        <v>29</v>
      </c>
      <c r="I54" s="149"/>
      <c r="J54" s="149"/>
      <c r="K54" s="147" t="s">
        <v>1</v>
      </c>
      <c r="L54" s="147"/>
      <c r="M54" s="148"/>
      <c r="N54" s="49"/>
    </row>
    <row r="55" spans="1:15" s="2" customFormat="1" ht="45" hidden="1" customHeight="1" x14ac:dyDescent="0.2">
      <c r="A55" s="117" t="s">
        <v>23</v>
      </c>
      <c r="B55" s="5" t="s">
        <v>2</v>
      </c>
      <c r="C55" s="5" t="s">
        <v>17</v>
      </c>
      <c r="D55" s="5" t="s">
        <v>4</v>
      </c>
      <c r="E55" s="6" t="s">
        <v>2</v>
      </c>
      <c r="F55" s="6" t="s">
        <v>17</v>
      </c>
      <c r="G55" s="6" t="s">
        <v>4</v>
      </c>
      <c r="H55" s="7" t="s">
        <v>2</v>
      </c>
      <c r="I55" s="7" t="s">
        <v>17</v>
      </c>
      <c r="J55" s="7" t="s">
        <v>4</v>
      </c>
      <c r="K55" s="119" t="s">
        <v>6</v>
      </c>
      <c r="L55" s="119" t="s">
        <v>3</v>
      </c>
      <c r="M55" s="120" t="s">
        <v>4</v>
      </c>
      <c r="N55" s="50"/>
    </row>
    <row r="56" spans="1:15" ht="15" hidden="1" customHeight="1" x14ac:dyDescent="0.2">
      <c r="A56" s="118"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1">
        <f t="shared" ref="K56:K63" si="23">H56+E56+B56</f>
        <v>250627505.0291802</v>
      </c>
      <c r="L56" s="122">
        <f t="shared" ref="L56:L63" si="24">I56+F56+C56</f>
        <v>14035917.263553822</v>
      </c>
      <c r="M56" s="123">
        <f t="shared" ref="M56:M64" si="25">L56/K56*100</f>
        <v>5.6003100146249469</v>
      </c>
      <c r="N56" s="36"/>
    </row>
    <row r="57" spans="1:15" ht="15" hidden="1" customHeight="1" x14ac:dyDescent="0.2">
      <c r="A57" s="118" t="s">
        <v>8</v>
      </c>
      <c r="B57" s="8">
        <f t="shared" si="21"/>
        <v>1450564174.1924107</v>
      </c>
      <c r="C57" s="8">
        <f t="shared" ref="C57:C63" si="26">C5+C18</f>
        <v>128407260.608816</v>
      </c>
      <c r="D57" s="8">
        <f t="shared" ref="D57:D63" si="27">C57/B57*100</f>
        <v>8.8522288702122154</v>
      </c>
      <c r="E57" s="9"/>
      <c r="F57" s="9"/>
      <c r="G57" s="10"/>
      <c r="H57" s="13"/>
      <c r="I57" s="13"/>
      <c r="J57" s="11"/>
      <c r="K57" s="121">
        <f t="shared" si="23"/>
        <v>1450564174.1924107</v>
      </c>
      <c r="L57" s="121">
        <f t="shared" si="24"/>
        <v>128407260.608816</v>
      </c>
      <c r="M57" s="123">
        <f t="shared" si="25"/>
        <v>8.8522288702122154</v>
      </c>
      <c r="N57" s="36"/>
    </row>
    <row r="58" spans="1:15" ht="15" hidden="1" customHeight="1" x14ac:dyDescent="0.2">
      <c r="A58" s="118"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1">
        <f t="shared" si="23"/>
        <v>527047804.52941024</v>
      </c>
      <c r="L58" s="121">
        <f t="shared" si="24"/>
        <v>69911488.642000049</v>
      </c>
      <c r="M58" s="123">
        <f t="shared" si="25"/>
        <v>13.264733870663312</v>
      </c>
    </row>
    <row r="59" spans="1:15" ht="15" hidden="1" customHeight="1" x14ac:dyDescent="0.2">
      <c r="A59" s="118"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1">
        <f t="shared" si="23"/>
        <v>142487403.78774011</v>
      </c>
      <c r="L59" s="121">
        <f t="shared" si="24"/>
        <v>24834212.411488723</v>
      </c>
      <c r="M59" s="123">
        <f t="shared" si="25"/>
        <v>17.429058114135916</v>
      </c>
    </row>
    <row r="60" spans="1:15" ht="15" hidden="1" customHeight="1" x14ac:dyDescent="0.2">
      <c r="A60" s="118"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1">
        <f t="shared" si="23"/>
        <v>32000.113989999998</v>
      </c>
      <c r="L60" s="121">
        <f t="shared" si="24"/>
        <v>4102.7530499999993</v>
      </c>
      <c r="M60" s="123">
        <f t="shared" si="25"/>
        <v>12.821057610238842</v>
      </c>
    </row>
    <row r="61" spans="1:15" ht="15" hidden="1" customHeight="1" x14ac:dyDescent="0.2">
      <c r="A61" s="118"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1">
        <f t="shared" si="23"/>
        <v>91523039.886530414</v>
      </c>
      <c r="L61" s="121">
        <f t="shared" si="24"/>
        <v>22094507.404450435</v>
      </c>
      <c r="M61" s="123">
        <f t="shared" si="25"/>
        <v>24.140923893964889</v>
      </c>
    </row>
    <row r="62" spans="1:15" ht="15" hidden="1" customHeight="1" x14ac:dyDescent="0.2">
      <c r="A62" s="118"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1">
        <f t="shared" si="23"/>
        <v>4839504.5137500018</v>
      </c>
      <c r="L62" s="121">
        <f t="shared" si="24"/>
        <v>191464.63999999998</v>
      </c>
      <c r="M62" s="123">
        <f t="shared" si="25"/>
        <v>3.9562860093633674</v>
      </c>
    </row>
    <row r="63" spans="1:15" ht="15" hidden="1" customHeight="1" x14ac:dyDescent="0.2">
      <c r="A63" s="118" t="s">
        <v>14</v>
      </c>
      <c r="B63" s="8">
        <f t="shared" si="21"/>
        <v>1273.8050000000001</v>
      </c>
      <c r="C63" s="8">
        <f t="shared" si="26"/>
        <v>34.070000000000007</v>
      </c>
      <c r="D63" s="8">
        <f t="shared" si="27"/>
        <v>2.6746637044131565</v>
      </c>
      <c r="E63" s="12"/>
      <c r="F63" s="12"/>
      <c r="G63" s="10"/>
      <c r="H63" s="13"/>
      <c r="I63" s="13"/>
      <c r="J63" s="11"/>
      <c r="K63" s="121">
        <f t="shared" si="23"/>
        <v>1273.8050000000001</v>
      </c>
      <c r="L63" s="121">
        <f t="shared" si="24"/>
        <v>34.070000000000007</v>
      </c>
      <c r="M63" s="123">
        <f t="shared" si="25"/>
        <v>2.6746637044131565</v>
      </c>
    </row>
    <row r="64" spans="1:15" s="3" customFormat="1" ht="15" hidden="1" customHeight="1" x14ac:dyDescent="0.2">
      <c r="A64" s="110" t="s">
        <v>15</v>
      </c>
      <c r="B64" s="111">
        <f>SUM(B56:B63)</f>
        <v>2467122705.8580117</v>
      </c>
      <c r="C64" s="111">
        <f>SUM(C56:C63)</f>
        <v>259478987.79335901</v>
      </c>
      <c r="D64" s="111">
        <f>C64/B64*100</f>
        <v>10.517473945549776</v>
      </c>
      <c r="E64" s="113">
        <f>SUM(E56:E63)</f>
        <v>0</v>
      </c>
      <c r="F64" s="113">
        <f>SUM(F56:F63)</f>
        <v>0</v>
      </c>
      <c r="G64" s="112" t="e">
        <f t="shared" si="29"/>
        <v>#DIV/0!</v>
      </c>
      <c r="H64" s="113">
        <f>SUM(H56:H63)</f>
        <v>0</v>
      </c>
      <c r="I64" s="113">
        <f>SUM(I56:I63)</f>
        <v>0</v>
      </c>
      <c r="J64" s="113" t="e">
        <f t="shared" si="31"/>
        <v>#DIV/0!</v>
      </c>
      <c r="K64" s="113">
        <f>H64+E64+B64</f>
        <v>2467122705.8580117</v>
      </c>
      <c r="L64" s="113">
        <f>I64+F64+C64</f>
        <v>259478987.79335901</v>
      </c>
      <c r="M64" s="114">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6" t="s">
        <v>56</v>
      </c>
      <c r="B66" s="146"/>
      <c r="C66" s="146"/>
      <c r="D66" s="146"/>
      <c r="E66" s="146"/>
      <c r="F66" s="146"/>
      <c r="G66" s="146"/>
      <c r="H66" s="146"/>
      <c r="I66" s="146"/>
      <c r="J66" s="146"/>
      <c r="K66" s="146"/>
      <c r="L66" s="146"/>
      <c r="M66" s="146"/>
    </row>
    <row r="67" spans="1:15" s="3" customFormat="1" ht="30" hidden="1" customHeight="1" x14ac:dyDescent="0.2">
      <c r="A67" s="116"/>
      <c r="B67" s="150" t="s">
        <v>0</v>
      </c>
      <c r="C67" s="150"/>
      <c r="D67" s="150"/>
      <c r="E67" s="151" t="s">
        <v>25</v>
      </c>
      <c r="F67" s="151"/>
      <c r="G67" s="151"/>
      <c r="H67" s="149" t="s">
        <v>29</v>
      </c>
      <c r="I67" s="149"/>
      <c r="J67" s="149"/>
      <c r="K67" s="147" t="s">
        <v>1</v>
      </c>
      <c r="L67" s="147"/>
      <c r="M67" s="148"/>
    </row>
    <row r="68" spans="1:15" s="2" customFormat="1" ht="45" hidden="1" customHeight="1" x14ac:dyDescent="0.2">
      <c r="A68" s="117" t="s">
        <v>22</v>
      </c>
      <c r="B68" s="5" t="s">
        <v>2</v>
      </c>
      <c r="C68" s="5" t="s">
        <v>17</v>
      </c>
      <c r="D68" s="5" t="s">
        <v>4</v>
      </c>
      <c r="E68" s="6" t="s">
        <v>2</v>
      </c>
      <c r="F68" s="6" t="s">
        <v>17</v>
      </c>
      <c r="G68" s="6" t="s">
        <v>4</v>
      </c>
      <c r="H68" s="7" t="s">
        <v>2</v>
      </c>
      <c r="I68" s="7" t="s">
        <v>17</v>
      </c>
      <c r="J68" s="7" t="s">
        <v>4</v>
      </c>
      <c r="K68" s="119" t="s">
        <v>6</v>
      </c>
      <c r="L68" s="119" t="s">
        <v>3</v>
      </c>
      <c r="M68" s="120" t="s">
        <v>4</v>
      </c>
    </row>
    <row r="69" spans="1:15" ht="15" hidden="1" customHeight="1" x14ac:dyDescent="0.2">
      <c r="A69" s="118"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1">
        <f t="shared" ref="K69:K76" si="34">H69+E69+B69</f>
        <v>250627505.0291802</v>
      </c>
      <c r="L69" s="122">
        <f t="shared" ref="L69:L77" si="35">I69+F69+C69</f>
        <v>14035917.263553822</v>
      </c>
      <c r="M69" s="123">
        <f t="shared" ref="M69:M77" si="36">L69/K69*100</f>
        <v>5.6003100146249469</v>
      </c>
    </row>
    <row r="70" spans="1:15" ht="15" hidden="1" customHeight="1" x14ac:dyDescent="0.2">
      <c r="A70" s="118" t="s">
        <v>8</v>
      </c>
      <c r="B70" s="8">
        <f t="shared" si="32"/>
        <v>1450564174.1924107</v>
      </c>
      <c r="C70" s="8">
        <f t="shared" ref="C70:C76" si="37">C5+C18+C31</f>
        <v>128407260.608816</v>
      </c>
      <c r="D70" s="8">
        <f t="shared" ref="D70:D77" si="38">C70/B70*100</f>
        <v>8.8522288702122154</v>
      </c>
      <c r="E70" s="9"/>
      <c r="F70" s="9"/>
      <c r="G70" s="10"/>
      <c r="H70" s="13"/>
      <c r="I70" s="13"/>
      <c r="J70" s="11"/>
      <c r="K70" s="121">
        <f t="shared" si="34"/>
        <v>1450564174.1924107</v>
      </c>
      <c r="L70" s="121">
        <f t="shared" si="35"/>
        <v>128407260.608816</v>
      </c>
      <c r="M70" s="123">
        <f t="shared" si="36"/>
        <v>8.8522288702122154</v>
      </c>
    </row>
    <row r="71" spans="1:15" ht="15" hidden="1" customHeight="1" x14ac:dyDescent="0.2">
      <c r="A71" s="118"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1">
        <f t="shared" si="34"/>
        <v>527047804.52941024</v>
      </c>
      <c r="L71" s="121">
        <f t="shared" si="35"/>
        <v>69911488.642000049</v>
      </c>
      <c r="M71" s="123">
        <f t="shared" si="36"/>
        <v>13.264733870663312</v>
      </c>
    </row>
    <row r="72" spans="1:15" ht="15" hidden="1" customHeight="1" x14ac:dyDescent="0.2">
      <c r="A72" s="118"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1">
        <f t="shared" si="34"/>
        <v>142487403.78774011</v>
      </c>
      <c r="L72" s="121">
        <f t="shared" si="35"/>
        <v>24834212.411488723</v>
      </c>
      <c r="M72" s="123">
        <f t="shared" si="36"/>
        <v>17.429058114135916</v>
      </c>
    </row>
    <row r="73" spans="1:15" ht="15" hidden="1" customHeight="1" x14ac:dyDescent="0.2">
      <c r="A73" s="118"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1">
        <f t="shared" si="34"/>
        <v>32000.113989999998</v>
      </c>
      <c r="L73" s="121">
        <f t="shared" si="35"/>
        <v>4102.7530499999993</v>
      </c>
      <c r="M73" s="123">
        <f t="shared" si="36"/>
        <v>12.821057610238842</v>
      </c>
    </row>
    <row r="74" spans="1:15" ht="15" hidden="1" customHeight="1" x14ac:dyDescent="0.2">
      <c r="A74" s="118"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1">
        <f t="shared" si="34"/>
        <v>91523039.886530414</v>
      </c>
      <c r="L74" s="121">
        <f t="shared" si="35"/>
        <v>22094507.404450435</v>
      </c>
      <c r="M74" s="123">
        <f t="shared" si="36"/>
        <v>24.140923893964889</v>
      </c>
    </row>
    <row r="75" spans="1:15" ht="15" hidden="1" customHeight="1" x14ac:dyDescent="0.2">
      <c r="A75" s="118"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1">
        <f t="shared" si="34"/>
        <v>4839504.5137500018</v>
      </c>
      <c r="L75" s="121">
        <f t="shared" si="35"/>
        <v>191464.63999999998</v>
      </c>
      <c r="M75" s="123">
        <f t="shared" si="36"/>
        <v>3.9562860093633674</v>
      </c>
    </row>
    <row r="76" spans="1:15" ht="15" hidden="1" customHeight="1" x14ac:dyDescent="0.2">
      <c r="A76" s="118" t="s">
        <v>14</v>
      </c>
      <c r="B76" s="8">
        <f t="shared" si="32"/>
        <v>1273.8050000000001</v>
      </c>
      <c r="C76" s="8">
        <f t="shared" si="37"/>
        <v>34.070000000000007</v>
      </c>
      <c r="D76" s="8">
        <f t="shared" si="38"/>
        <v>2.6746637044131565</v>
      </c>
      <c r="E76" s="12"/>
      <c r="F76" s="12"/>
      <c r="G76" s="10"/>
      <c r="H76" s="13"/>
      <c r="I76" s="13"/>
      <c r="J76" s="11"/>
      <c r="K76" s="121">
        <f t="shared" si="34"/>
        <v>1273.8050000000001</v>
      </c>
      <c r="L76" s="121">
        <f t="shared" si="35"/>
        <v>34.070000000000007</v>
      </c>
      <c r="M76" s="123">
        <f t="shared" si="36"/>
        <v>2.6746637044131565</v>
      </c>
    </row>
    <row r="77" spans="1:15" s="3" customFormat="1" ht="15" hidden="1" customHeight="1" x14ac:dyDescent="0.2">
      <c r="A77" s="110" t="s">
        <v>15</v>
      </c>
      <c r="B77" s="111">
        <f>SUM(B69:B76)</f>
        <v>2467122705.8580117</v>
      </c>
      <c r="C77" s="111">
        <f>SUM(C69:C76)</f>
        <v>259478987.79335901</v>
      </c>
      <c r="D77" s="111">
        <f t="shared" si="38"/>
        <v>10.517473945549776</v>
      </c>
      <c r="E77" s="113">
        <f>SUM(E69:E76)</f>
        <v>0</v>
      </c>
      <c r="F77" s="113">
        <f>SUM(F69:F76)</f>
        <v>0</v>
      </c>
      <c r="G77" s="112" t="e">
        <f t="shared" si="40"/>
        <v>#DIV/0!</v>
      </c>
      <c r="H77" s="113">
        <f>SUM(H69:H76)</f>
        <v>0</v>
      </c>
      <c r="I77" s="113">
        <f>SUM(I69:I76)</f>
        <v>0</v>
      </c>
      <c r="J77" s="113" t="e">
        <f t="shared" si="42"/>
        <v>#DIV/0!</v>
      </c>
      <c r="K77" s="113">
        <f>H77+E77+B77</f>
        <v>2467122705.8580117</v>
      </c>
      <c r="L77" s="113">
        <f t="shared" si="35"/>
        <v>259478987.79335901</v>
      </c>
      <c r="M77" s="114">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6" t="s">
        <v>57</v>
      </c>
      <c r="B79" s="146"/>
      <c r="C79" s="146"/>
      <c r="D79" s="146"/>
      <c r="E79" s="146"/>
      <c r="F79" s="146"/>
      <c r="G79" s="146"/>
      <c r="H79" s="146"/>
      <c r="I79" s="146"/>
      <c r="J79" s="146"/>
      <c r="K79" s="146"/>
      <c r="L79" s="146"/>
      <c r="M79" s="146"/>
      <c r="O79" s="61"/>
    </row>
    <row r="80" spans="1:15" s="3" customFormat="1" ht="30" customHeight="1" x14ac:dyDescent="0.2">
      <c r="A80" s="116"/>
      <c r="B80" s="150" t="s">
        <v>0</v>
      </c>
      <c r="C80" s="150"/>
      <c r="D80" s="150"/>
      <c r="E80" s="151" t="s">
        <v>25</v>
      </c>
      <c r="F80" s="151"/>
      <c r="G80" s="151"/>
      <c r="H80" s="152" t="s">
        <v>29</v>
      </c>
      <c r="I80" s="149"/>
      <c r="J80" s="149"/>
      <c r="K80" s="147" t="s">
        <v>1</v>
      </c>
      <c r="L80" s="147"/>
      <c r="M80" s="148"/>
      <c r="O80" s="59"/>
    </row>
    <row r="81" spans="1:15" s="2" customFormat="1" ht="45" customHeight="1" x14ac:dyDescent="0.2">
      <c r="A81" s="117" t="s">
        <v>24</v>
      </c>
      <c r="B81" s="5" t="s">
        <v>2</v>
      </c>
      <c r="C81" s="5" t="s">
        <v>17</v>
      </c>
      <c r="D81" s="5" t="s">
        <v>4</v>
      </c>
      <c r="E81" s="6" t="s">
        <v>21</v>
      </c>
      <c r="F81" s="6" t="s">
        <v>17</v>
      </c>
      <c r="G81" s="6" t="s">
        <v>4</v>
      </c>
      <c r="H81" s="7" t="s">
        <v>2</v>
      </c>
      <c r="I81" s="7" t="s">
        <v>17</v>
      </c>
      <c r="J81" s="7" t="s">
        <v>4</v>
      </c>
      <c r="K81" s="119" t="s">
        <v>6</v>
      </c>
      <c r="L81" s="119" t="s">
        <v>3</v>
      </c>
      <c r="M81" s="120" t="s">
        <v>4</v>
      </c>
      <c r="O81" s="60"/>
    </row>
    <row r="82" spans="1:15" ht="15" customHeight="1" x14ac:dyDescent="0.2">
      <c r="A82" s="118"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1">
        <f>H82+E82+B82</f>
        <v>250627505.0291802</v>
      </c>
      <c r="L82" s="122">
        <f t="shared" ref="L82:L89" si="43">I82+F82+C82</f>
        <v>14035917.263553822</v>
      </c>
      <c r="M82" s="123">
        <f t="shared" ref="M82:M90" si="44">L82/K82*100</f>
        <v>5.6003100146249469</v>
      </c>
      <c r="O82" s="61"/>
    </row>
    <row r="83" spans="1:15" ht="15" customHeight="1" x14ac:dyDescent="0.2">
      <c r="A83" s="118" t="s">
        <v>8</v>
      </c>
      <c r="B83" s="8">
        <f t="shared" ref="B83:C89" si="45">B5+B18+B31+B44</f>
        <v>1450564174.1924107</v>
      </c>
      <c r="C83" s="8">
        <f t="shared" si="45"/>
        <v>128407260.608816</v>
      </c>
      <c r="D83" s="8">
        <f t="shared" ref="D83:D90" si="46">C83/B83*100</f>
        <v>8.8522288702122154</v>
      </c>
      <c r="E83" s="9"/>
      <c r="F83" s="9"/>
      <c r="G83" s="10"/>
      <c r="H83" s="11"/>
      <c r="I83" s="11"/>
      <c r="J83" s="13"/>
      <c r="K83" s="121">
        <f t="shared" ref="K83:K89" si="47">H83+E83+B83</f>
        <v>1450564174.1924107</v>
      </c>
      <c r="L83" s="121">
        <f t="shared" si="43"/>
        <v>128407260.608816</v>
      </c>
      <c r="M83" s="123">
        <f t="shared" si="44"/>
        <v>8.8522288702122154</v>
      </c>
      <c r="O83" s="61"/>
    </row>
    <row r="84" spans="1:15" ht="15" customHeight="1" x14ac:dyDescent="0.2">
      <c r="A84" s="118"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1">
        <f t="shared" si="47"/>
        <v>527047804.52941024</v>
      </c>
      <c r="L84" s="121">
        <f t="shared" si="43"/>
        <v>69911488.642000049</v>
      </c>
      <c r="M84" s="123">
        <f t="shared" si="44"/>
        <v>13.264733870663312</v>
      </c>
      <c r="O84" s="61"/>
    </row>
    <row r="85" spans="1:15" ht="15" customHeight="1" x14ac:dyDescent="0.2">
      <c r="A85" s="118"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1">
        <f t="shared" si="47"/>
        <v>142487403.78774011</v>
      </c>
      <c r="L85" s="121">
        <f t="shared" si="43"/>
        <v>24834212.411488723</v>
      </c>
      <c r="M85" s="123">
        <f t="shared" si="44"/>
        <v>17.429058114135916</v>
      </c>
      <c r="O85" s="61"/>
    </row>
    <row r="86" spans="1:15" ht="15" customHeight="1" x14ac:dyDescent="0.2">
      <c r="A86" s="118"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1">
        <f>H86+E86+B86</f>
        <v>32000.113989999998</v>
      </c>
      <c r="L86" s="121">
        <f>I86+F86+C86</f>
        <v>4102.7530499999993</v>
      </c>
      <c r="M86" s="123">
        <f>L86/K86*100</f>
        <v>12.821057610238842</v>
      </c>
      <c r="O86" s="61"/>
    </row>
    <row r="87" spans="1:15" ht="15" customHeight="1" x14ac:dyDescent="0.2">
      <c r="A87" s="118"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1">
        <f t="shared" si="47"/>
        <v>91523039.886530414</v>
      </c>
      <c r="L87" s="121">
        <f t="shared" si="43"/>
        <v>22094507.404450435</v>
      </c>
      <c r="M87" s="123">
        <f t="shared" si="44"/>
        <v>24.140923893964889</v>
      </c>
      <c r="O87" s="61"/>
    </row>
    <row r="88" spans="1:15" ht="15" customHeight="1" x14ac:dyDescent="0.2">
      <c r="A88" s="118"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1">
        <f t="shared" si="47"/>
        <v>4839504.5137500018</v>
      </c>
      <c r="L88" s="121">
        <f t="shared" si="43"/>
        <v>191464.63999999998</v>
      </c>
      <c r="M88" s="123">
        <f t="shared" si="44"/>
        <v>3.9562860093633674</v>
      </c>
      <c r="O88" s="61"/>
    </row>
    <row r="89" spans="1:15" ht="15" customHeight="1" x14ac:dyDescent="0.2">
      <c r="A89" s="118" t="s">
        <v>14</v>
      </c>
      <c r="B89" s="8">
        <f t="shared" si="45"/>
        <v>1273.8050000000001</v>
      </c>
      <c r="C89" s="8">
        <f t="shared" si="45"/>
        <v>34.070000000000007</v>
      </c>
      <c r="D89" s="8">
        <f t="shared" si="46"/>
        <v>2.6746637044131565</v>
      </c>
      <c r="E89" s="9"/>
      <c r="F89" s="9"/>
      <c r="G89" s="10"/>
      <c r="H89" s="11"/>
      <c r="I89" s="11"/>
      <c r="J89" s="13"/>
      <c r="K89" s="121">
        <f t="shared" si="47"/>
        <v>1273.8050000000001</v>
      </c>
      <c r="L89" s="121">
        <f t="shared" si="43"/>
        <v>34.070000000000007</v>
      </c>
      <c r="M89" s="123">
        <f t="shared" si="44"/>
        <v>2.6746637044131565</v>
      </c>
      <c r="O89" s="61"/>
    </row>
    <row r="90" spans="1:15" s="3" customFormat="1" ht="15" customHeight="1" x14ac:dyDescent="0.2">
      <c r="A90" s="110" t="s">
        <v>15</v>
      </c>
      <c r="B90" s="111">
        <f>B12+B25+B38+B51</f>
        <v>2467122705.8580117</v>
      </c>
      <c r="C90" s="111">
        <f>C12+C25+C38+C51</f>
        <v>259478987.79335901</v>
      </c>
      <c r="D90" s="111">
        <f t="shared" si="46"/>
        <v>10.517473945549776</v>
      </c>
      <c r="E90" s="111">
        <f t="shared" si="48"/>
        <v>0</v>
      </c>
      <c r="F90" s="111">
        <f t="shared" si="49"/>
        <v>0</v>
      </c>
      <c r="G90" s="111" t="e">
        <f t="shared" si="50"/>
        <v>#DIV/0!</v>
      </c>
      <c r="H90" s="113">
        <f>SUM(H82:H89)</f>
        <v>0</v>
      </c>
      <c r="I90" s="113">
        <f>SUM(I82:I89)</f>
        <v>0</v>
      </c>
      <c r="J90" s="111" t="e">
        <f t="shared" si="52"/>
        <v>#DIV/0!</v>
      </c>
      <c r="K90" s="113">
        <f>H90+E90+B90</f>
        <v>2467122705.8580117</v>
      </c>
      <c r="L90" s="113">
        <f>I90+F90+C90</f>
        <v>259478987.79335901</v>
      </c>
      <c r="M90" s="114">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70C0"/>
    <pageSetUpPr fitToPage="1"/>
  </sheetPr>
  <dimension ref="A1:R35"/>
  <sheetViews>
    <sheetView showGridLines="0" tabSelected="1" zoomScaleNormal="100" workbookViewId="0">
      <selection activeCell="A33" sqref="A33"/>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6" t="s">
        <v>43</v>
      </c>
      <c r="C2" s="157"/>
      <c r="D2" s="157"/>
      <c r="E2" s="157"/>
      <c r="F2" s="157"/>
      <c r="G2" s="157"/>
      <c r="H2" s="157"/>
      <c r="I2" s="157"/>
      <c r="J2" s="158"/>
      <c r="K2" s="64"/>
      <c r="L2" s="42"/>
    </row>
    <row r="3" spans="1:16" ht="23.25" customHeight="1" thickTop="1" x14ac:dyDescent="0.2">
      <c r="A3" s="126"/>
      <c r="B3" s="168" t="s">
        <v>36</v>
      </c>
      <c r="C3" s="165" t="s">
        <v>60</v>
      </c>
      <c r="D3" s="165"/>
      <c r="E3" s="165"/>
      <c r="F3" s="166"/>
      <c r="G3" s="165" t="s">
        <v>59</v>
      </c>
      <c r="H3" s="165"/>
      <c r="I3" s="165"/>
      <c r="J3" s="167"/>
      <c r="K3" s="64"/>
      <c r="L3" s="43"/>
    </row>
    <row r="4" spans="1:16" s="40" customFormat="1" ht="82.5" customHeight="1" x14ac:dyDescent="0.2">
      <c r="A4" s="127"/>
      <c r="B4" s="169"/>
      <c r="C4" s="69" t="s">
        <v>37</v>
      </c>
      <c r="D4" s="69" t="s">
        <v>38</v>
      </c>
      <c r="E4" s="69" t="s">
        <v>39</v>
      </c>
      <c r="F4" s="82" t="s">
        <v>4</v>
      </c>
      <c r="G4" s="84" t="s">
        <v>37</v>
      </c>
      <c r="H4" s="69" t="s">
        <v>40</v>
      </c>
      <c r="I4" s="69" t="s">
        <v>41</v>
      </c>
      <c r="J4" s="70" t="s">
        <v>33</v>
      </c>
      <c r="K4" s="64"/>
      <c r="L4" s="55"/>
    </row>
    <row r="5" spans="1:16" s="1" customFormat="1" ht="24" customHeight="1" thickBot="1" x14ac:dyDescent="0.25">
      <c r="A5" s="64"/>
      <c r="B5" s="71" t="s">
        <v>35</v>
      </c>
      <c r="C5" s="91">
        <v>256.55669232021029</v>
      </c>
      <c r="D5" s="92">
        <v>17.754481225901838</v>
      </c>
      <c r="E5" s="145">
        <v>1.5993040001584968E-2</v>
      </c>
      <c r="F5" s="93">
        <v>6.9202954970055268</v>
      </c>
      <c r="G5" s="94">
        <v>276.5216452073609</v>
      </c>
      <c r="H5" s="92">
        <v>16.92603470317718</v>
      </c>
      <c r="I5" s="133">
        <v>1.6982471012380537E-2</v>
      </c>
      <c r="J5" s="95">
        <v>6.12105236481018</v>
      </c>
      <c r="K5" s="64"/>
      <c r="L5" s="42"/>
    </row>
    <row r="6" spans="1:16" s="1" customFormat="1" ht="24" customHeight="1" thickTop="1" x14ac:dyDescent="0.2">
      <c r="A6" s="64"/>
      <c r="B6" s="71" t="s">
        <v>19</v>
      </c>
      <c r="C6" s="96">
        <v>2752.8658740662177</v>
      </c>
      <c r="D6" s="97">
        <v>295.17388419341461</v>
      </c>
      <c r="E6" s="129">
        <v>0.17160610251393929</v>
      </c>
      <c r="F6" s="99">
        <v>10.722421567071033</v>
      </c>
      <c r="G6" s="100">
        <v>2068.9080027423984</v>
      </c>
      <c r="H6" s="97">
        <v>235.29840639071392</v>
      </c>
      <c r="I6" s="98">
        <v>0.12706119319342024</v>
      </c>
      <c r="J6" s="101">
        <v>11.373072465224118</v>
      </c>
      <c r="K6" s="64"/>
      <c r="L6" s="42"/>
    </row>
    <row r="7" spans="1:16" s="1" customFormat="1" ht="15" customHeight="1" x14ac:dyDescent="0.2">
      <c r="A7" s="64"/>
      <c r="B7" s="72" t="s">
        <v>8</v>
      </c>
      <c r="C7" s="85">
        <v>1960.8990147892998</v>
      </c>
      <c r="D7" s="73">
        <v>179.39908046971547</v>
      </c>
      <c r="E7" s="86">
        <v>0.12223706229986885</v>
      </c>
      <c r="F7" s="83">
        <v>9.1488179205899627</v>
      </c>
      <c r="G7" s="90">
        <v>1293.6444266015883</v>
      </c>
      <c r="H7" s="73">
        <v>118.73847799145</v>
      </c>
      <c r="I7" s="86">
        <v>7.9448677367063111E-2</v>
      </c>
      <c r="J7" s="74">
        <v>9.1786023693834249</v>
      </c>
      <c r="K7" s="64"/>
      <c r="L7" s="42"/>
    </row>
    <row r="8" spans="1:16" s="1" customFormat="1" ht="15" customHeight="1" x14ac:dyDescent="0.2">
      <c r="A8" s="64"/>
      <c r="B8" s="72" t="s">
        <v>26</v>
      </c>
      <c r="C8" s="85">
        <v>514.21974979467018</v>
      </c>
      <c r="D8" s="73">
        <v>65.375973488389846</v>
      </c>
      <c r="E8" s="86">
        <v>3.2055047770131122E-2</v>
      </c>
      <c r="F8" s="83">
        <v>12.713625549095442</v>
      </c>
      <c r="G8" s="90">
        <v>526.34318430474036</v>
      </c>
      <c r="H8" s="73">
        <v>68.172509090959977</v>
      </c>
      <c r="I8" s="86">
        <v>3.2325165226455753E-2</v>
      </c>
      <c r="J8" s="74">
        <v>12.952102568025218</v>
      </c>
      <c r="K8" s="64"/>
      <c r="L8" s="42"/>
      <c r="O8" s="40"/>
      <c r="P8" s="40"/>
    </row>
    <row r="9" spans="1:16" s="1" customFormat="1" ht="15" customHeight="1" x14ac:dyDescent="0.2">
      <c r="A9" s="64"/>
      <c r="B9" s="72" t="s">
        <v>34</v>
      </c>
      <c r="C9" s="85">
        <v>144.83904449162981</v>
      </c>
      <c r="D9" s="73">
        <v>25.14219655142999</v>
      </c>
      <c r="E9" s="86">
        <v>9.0288684789202218E-3</v>
      </c>
      <c r="F9" s="83">
        <v>17.358714730324632</v>
      </c>
      <c r="G9" s="90">
        <v>144.22489968480986</v>
      </c>
      <c r="H9" s="75">
        <v>24.826015326930015</v>
      </c>
      <c r="I9" s="86">
        <v>8.8575170176066007E-3</v>
      </c>
      <c r="J9" s="76">
        <v>17.213404468427417</v>
      </c>
      <c r="K9" s="64"/>
      <c r="L9" s="42"/>
    </row>
    <row r="10" spans="1:16" s="1" customFormat="1" ht="15" customHeight="1" x14ac:dyDescent="0.2">
      <c r="A10" s="64"/>
      <c r="B10" s="72" t="s">
        <v>28</v>
      </c>
      <c r="C10" s="128">
        <v>1.4493252260000001E-2</v>
      </c>
      <c r="D10" s="77">
        <v>1.69615E-3</v>
      </c>
      <c r="E10" s="87">
        <v>9.0346956476169992E-7</v>
      </c>
      <c r="F10" s="83">
        <v>11.703032346171279</v>
      </c>
      <c r="G10" s="143">
        <v>8.3819067699999975E-3</v>
      </c>
      <c r="H10" s="144">
        <v>9.4471230999999996E-4</v>
      </c>
      <c r="I10" s="87">
        <v>5.147715964269546E-7</v>
      </c>
      <c r="J10" s="76">
        <v>11.270852037883024</v>
      </c>
      <c r="K10" s="64"/>
      <c r="L10" s="42"/>
    </row>
    <row r="11" spans="1:16" s="1" customFormat="1" ht="15" customHeight="1" x14ac:dyDescent="0.2">
      <c r="A11" s="64"/>
      <c r="B11" s="72" t="s">
        <v>12</v>
      </c>
      <c r="C11" s="85">
        <v>129.07287463130751</v>
      </c>
      <c r="D11" s="73">
        <v>25.006111443879256</v>
      </c>
      <c r="E11" s="88">
        <v>8.046048724862866E-3</v>
      </c>
      <c r="F11" s="83">
        <v>19.373637966387903</v>
      </c>
      <c r="G11" s="90">
        <v>100.77322660788971</v>
      </c>
      <c r="H11" s="73">
        <v>23.373094239063889</v>
      </c>
      <c r="I11" s="88">
        <v>6.1889491450450316E-3</v>
      </c>
      <c r="J11" s="74">
        <v>23.193753962060761</v>
      </c>
      <c r="K11" s="64"/>
      <c r="L11" s="42"/>
    </row>
    <row r="12" spans="1:16" s="1" customFormat="1" ht="15" customHeight="1" x14ac:dyDescent="0.2">
      <c r="A12" s="64"/>
      <c r="B12" s="72" t="s">
        <v>13</v>
      </c>
      <c r="C12" s="85">
        <v>3.7319906520499995</v>
      </c>
      <c r="D12" s="73">
        <v>0.24367402000000007</v>
      </c>
      <c r="E12" s="88">
        <v>2.3264205366852186E-4</v>
      </c>
      <c r="F12" s="83">
        <v>6.5293309313663155</v>
      </c>
      <c r="G12" s="90">
        <v>3.8856464565999991</v>
      </c>
      <c r="H12" s="73">
        <v>0.18630218000000001</v>
      </c>
      <c r="I12" s="88">
        <v>2.3863549005028142E-4</v>
      </c>
      <c r="J12" s="74">
        <v>4.7946250921401967</v>
      </c>
      <c r="K12" s="64"/>
      <c r="L12" s="42"/>
    </row>
    <row r="13" spans="1:16" s="1" customFormat="1" ht="15" customHeight="1" x14ac:dyDescent="0.2">
      <c r="A13" s="64"/>
      <c r="B13" s="72" t="s">
        <v>14</v>
      </c>
      <c r="C13" s="134">
        <v>8.870645499999999E-2</v>
      </c>
      <c r="D13" s="135">
        <v>5.1520699999999999E-3</v>
      </c>
      <c r="E13" s="136">
        <v>5.5297169229291612E-6</v>
      </c>
      <c r="F13" s="83">
        <v>5.8079989782028836</v>
      </c>
      <c r="G13" s="132">
        <v>2.8237180000000001E-2</v>
      </c>
      <c r="H13" s="125">
        <v>1.0628499999999999E-3</v>
      </c>
      <c r="I13" s="89">
        <v>1.7341756030048613E-6</v>
      </c>
      <c r="J13" s="74">
        <v>3.7640090122313912</v>
      </c>
      <c r="K13" s="64"/>
      <c r="L13" s="42"/>
    </row>
    <row r="14" spans="1:16" s="1" customFormat="1" ht="39.950000000000003" customHeight="1" thickBot="1" x14ac:dyDescent="0.25">
      <c r="A14" s="64"/>
      <c r="B14" s="102" t="s">
        <v>20</v>
      </c>
      <c r="C14" s="103">
        <v>3009.4225663864281</v>
      </c>
      <c r="D14" s="104">
        <v>312.92836541931644</v>
      </c>
      <c r="E14" s="142">
        <v>0.18759914251552426</v>
      </c>
      <c r="F14" s="105">
        <v>10.398286000595322</v>
      </c>
      <c r="G14" s="106">
        <v>2345.4296479497593</v>
      </c>
      <c r="H14" s="107">
        <v>252.2244410938911</v>
      </c>
      <c r="I14" s="108">
        <v>0.14404366420580075</v>
      </c>
      <c r="J14" s="109">
        <v>10.753869395075281</v>
      </c>
      <c r="K14" s="64"/>
      <c r="L14" s="42"/>
    </row>
    <row r="15" spans="1:16" s="40" customFormat="1" ht="15" customHeight="1" thickTop="1" thickBot="1" x14ac:dyDescent="0.25">
      <c r="A15" s="127"/>
      <c r="B15" s="153" t="s">
        <v>42</v>
      </c>
      <c r="C15" s="154"/>
      <c r="D15" s="154"/>
      <c r="E15" s="154"/>
      <c r="F15" s="154"/>
      <c r="G15" s="154"/>
      <c r="H15" s="154"/>
      <c r="I15" s="154"/>
      <c r="J15" s="155"/>
      <c r="K15" s="64"/>
      <c r="L15" s="55"/>
    </row>
    <row r="16" spans="1:16" s="40" customFormat="1" ht="15" customHeight="1" thickTop="1" thickBot="1" x14ac:dyDescent="0.25">
      <c r="A16" s="127"/>
      <c r="B16" s="162" t="s">
        <v>66</v>
      </c>
      <c r="C16" s="163"/>
      <c r="D16" s="163"/>
      <c r="E16" s="163"/>
      <c r="F16" s="163"/>
      <c r="G16" s="163"/>
      <c r="H16" s="163"/>
      <c r="I16" s="163"/>
      <c r="J16" s="164"/>
      <c r="K16" s="64"/>
      <c r="L16" s="55"/>
    </row>
    <row r="17" spans="1:18" s="40" customFormat="1" ht="15" customHeight="1" thickTop="1" x14ac:dyDescent="0.2">
      <c r="A17" s="127"/>
      <c r="B17" s="159" t="s">
        <v>67</v>
      </c>
      <c r="C17" s="160"/>
      <c r="D17" s="160"/>
      <c r="E17" s="160"/>
      <c r="F17" s="160"/>
      <c r="G17" s="160"/>
      <c r="H17" s="160"/>
      <c r="I17" s="160"/>
      <c r="J17" s="161"/>
      <c r="K17" s="64"/>
      <c r="L17" s="55"/>
    </row>
    <row r="18" spans="1:18" ht="18.75" customHeight="1" thickBot="1" x14ac:dyDescent="0.25">
      <c r="A18" s="126"/>
      <c r="B18" s="81" t="s">
        <v>65</v>
      </c>
      <c r="C18" s="78"/>
      <c r="D18" s="78"/>
      <c r="E18" s="78"/>
      <c r="F18" s="78"/>
      <c r="G18" s="79"/>
      <c r="H18" s="79"/>
      <c r="I18" s="79"/>
      <c r="J18" s="80"/>
      <c r="K18" s="64"/>
      <c r="L18" s="43"/>
    </row>
    <row r="19" spans="1:18" ht="13.5" thickTop="1" x14ac:dyDescent="0.2">
      <c r="A19" s="126"/>
      <c r="B19" s="34"/>
    </row>
    <row r="20" spans="1:18" x14ac:dyDescent="0.2">
      <c r="A20" s="126"/>
      <c r="C20" s="40"/>
      <c r="D20" s="40"/>
      <c r="E20" s="40"/>
      <c r="F20" s="41"/>
      <c r="G20" s="40"/>
    </row>
    <row r="21" spans="1:18" x14ac:dyDescent="0.2">
      <c r="A21" s="126"/>
      <c r="B21" s="41" t="s">
        <v>18</v>
      </c>
      <c r="C21" s="40"/>
      <c r="F21" s="57"/>
      <c r="G21" s="55"/>
    </row>
    <row r="22" spans="1:18" x14ac:dyDescent="0.2">
      <c r="A22" s="126"/>
      <c r="B22" s="63">
        <v>16282.768568</v>
      </c>
      <c r="C22" s="140" t="s">
        <v>61</v>
      </c>
      <c r="D22" s="141"/>
      <c r="F22" s="43"/>
      <c r="G22" s="126"/>
    </row>
    <row r="23" spans="1:18" x14ac:dyDescent="0.2">
      <c r="A23" s="126"/>
      <c r="B23" s="63">
        <v>16041.771439000002</v>
      </c>
      <c r="C23" s="140" t="s">
        <v>62</v>
      </c>
      <c r="D23" s="141"/>
      <c r="F23" s="43"/>
      <c r="G23" s="126"/>
    </row>
    <row r="24" spans="1:18" x14ac:dyDescent="0.2">
      <c r="A24" s="43"/>
      <c r="F24" s="43"/>
      <c r="G24" s="55"/>
    </row>
    <row r="25" spans="1:18" s="43" customFormat="1" ht="23.25" customHeight="1" x14ac:dyDescent="0.2">
      <c r="B25" s="137"/>
      <c r="C25" s="126"/>
      <c r="G25" s="55"/>
      <c r="H25" s="57"/>
      <c r="I25" s="57"/>
    </row>
    <row r="26" spans="1:18" s="44" customFormat="1" x14ac:dyDescent="0.2">
      <c r="B26" s="138" t="s">
        <v>58</v>
      </c>
      <c r="C26" s="138"/>
      <c r="D26" s="138"/>
      <c r="E26" s="138"/>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39">
        <v>2019</v>
      </c>
      <c r="B28" s="56" t="s">
        <v>63</v>
      </c>
      <c r="C28" s="56"/>
      <c r="D28" s="56"/>
      <c r="E28" s="56"/>
      <c r="F28" s="66"/>
      <c r="G28" s="40"/>
      <c r="H28" s="67"/>
      <c r="I28" s="67"/>
    </row>
    <row r="29" spans="1:18" s="65" customFormat="1" x14ac:dyDescent="0.2">
      <c r="A29" s="139">
        <v>2018</v>
      </c>
      <c r="B29" s="56" t="s">
        <v>64</v>
      </c>
      <c r="C29" s="56"/>
      <c r="D29" s="56"/>
      <c r="E29" s="124"/>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pageMargins left="0.78740157499999996" right="0.78740157499999996" top="0.984251969" bottom="0.984251969" header="0.4921259845" footer="0.4921259845"/>
  <pageSetup paperSize="9" scale="62" orientation="landscape" verticalDpi="1200" copies="5"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1Q2019 GWh</vt:lpstr>
      <vt:lpstr>Tabelle1</vt:lpstr>
      <vt:lpstr>'Ökomengen 1Q2019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2019-09-16T13:08:42Z</dcterms:modified>
</cp:coreProperties>
</file>