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50" windowHeight="6195" tabRatio="926" activeTab="0"/>
  </bookViews>
  <sheets>
    <sheet name="Allgemeine Informationen" sheetId="1" r:id="rId1"/>
    <sheet name="C. Detail Anlagevermögen" sheetId="2" r:id="rId2"/>
    <sheet name="D. Unbundling Berichterstattung" sheetId="3" r:id="rId3"/>
    <sheet name="E. Investitionen_Abschreibungen" sheetId="4" r:id="rId4"/>
    <sheet name="F. Finanzierungskosten" sheetId="5" r:id="rId5"/>
    <sheet name="G. Prozesskostenblatt" sheetId="6" r:id="rId6"/>
    <sheet name="H. Anmerkungen BW" sheetId="7" r:id="rId7"/>
    <sheet name="I. Pachtzins" sheetId="8" r:id="rId8"/>
  </sheets>
  <externalReferences>
    <externalReference r:id="rId11"/>
    <externalReference r:id="rId12"/>
    <externalReference r:id="rId13"/>
  </externalReferences>
  <definedNames>
    <definedName name="_xlnm.Print_Area" localSheetId="0">'Allgemeine Informationen'!$A$1:$D$38</definedName>
    <definedName name="_xlnm.Print_Area" localSheetId="1">'C. Detail Anlagevermögen'!$A$1:$L$73</definedName>
    <definedName name="_xlnm.Print_Area" localSheetId="2">'D. Unbundling Berichterstattung'!$A$1:$K$88</definedName>
    <definedName name="_xlnm.Print_Area" localSheetId="3">'E. Investitionen_Abschreibungen'!$A$1:$K$52</definedName>
    <definedName name="_xlnm.Print_Area" localSheetId="4">'F. Finanzierungskosten'!$A$1:$N$34</definedName>
    <definedName name="_xlnm.Print_Area" localSheetId="5">'G. Prozesskostenblatt'!$A$1:$R$63</definedName>
    <definedName name="_xlnm.Print_Area" localSheetId="6">'H. Anmerkungen BW'!$A$1:$D$45</definedName>
    <definedName name="_xlnm.Print_Area" localSheetId="7">'I. Pachtzins'!$A$1:$O$36</definedName>
    <definedName name="_xlnm.Print_Titles" localSheetId="1">'C. Detail Anlagevermögen'!$1:$2</definedName>
    <definedName name="_xlnm.Print_Titles" localSheetId="2">'D. Unbundling Berichterstattung'!$1:$2</definedName>
    <definedName name="_xlnm.Print_Titles" localSheetId="7">'I. Pachtzins'!$A:$B</definedName>
    <definedName name="Größe_des_Unternehmens" localSheetId="5">#REF!</definedName>
    <definedName name="Größe_des_Unternehmens">#REF!</definedName>
    <definedName name="Z_77E10319_A157_4D67_AEDE_4B83F0970B0E_.wvu.PrintArea" localSheetId="3" hidden="1">'E. Investitionen_Abschreibungen'!$A$1:$K$55</definedName>
  </definedNames>
  <calcPr fullCalcOnLoad="1"/>
</workbook>
</file>

<file path=xl/sharedStrings.xml><?xml version="1.0" encoding="utf-8"?>
<sst xmlns="http://schemas.openxmlformats.org/spreadsheetml/2006/main" count="757" uniqueCount="587">
  <si>
    <t>Summe Umlaufvermögen</t>
  </si>
  <si>
    <t>TEUR</t>
  </si>
  <si>
    <t>Summe Anlagevermögen</t>
  </si>
  <si>
    <t>Firmenbuchnummer:</t>
  </si>
  <si>
    <t>Name:</t>
  </si>
  <si>
    <t>Tel. Nr.:</t>
  </si>
  <si>
    <t>e-mail:</t>
  </si>
  <si>
    <t>Summe Sachanlagen</t>
  </si>
  <si>
    <t>Berechnung Finanzierungskosten</t>
  </si>
  <si>
    <t>Ermittlung verzinsliches Kapital</t>
  </si>
  <si>
    <t>Summe Aktiva</t>
  </si>
  <si>
    <t>abzüglich Baukostenzuschüsse unverzinslich</t>
  </si>
  <si>
    <t>Verzinsliches Kapital</t>
  </si>
  <si>
    <t>Finanzierungskosten</t>
  </si>
  <si>
    <t>Die vorliegenden Auskünfte werden der Energie-Control GmbH zur Besorgung Ihrer gesetzlichen</t>
  </si>
  <si>
    <t>Summe Umsatzerlöse</t>
  </si>
  <si>
    <t>Summe Forderungen und sonstige Vermögensgegenstände</t>
  </si>
  <si>
    <t>Summe Verbindlichkeiten</t>
  </si>
  <si>
    <t>Summe Rückstellungen</t>
  </si>
  <si>
    <t>Bestandsveränderungen</t>
  </si>
  <si>
    <t>Materialaufwand</t>
  </si>
  <si>
    <t>Personalaufwand</t>
  </si>
  <si>
    <t>Abschreibungen</t>
  </si>
  <si>
    <t>So.betr. Aufwand</t>
  </si>
  <si>
    <t xml:space="preserve">EGT </t>
  </si>
  <si>
    <t>Ebene 3</t>
  </si>
  <si>
    <t>Aktivierte Eigenleistung</t>
  </si>
  <si>
    <t>Sonstige betriebl. Erträge</t>
  </si>
  <si>
    <t>AKTIVA</t>
  </si>
  <si>
    <t>Anlagevermögen</t>
  </si>
  <si>
    <t>Immaterielle Vermögensgegenstände</t>
  </si>
  <si>
    <t>Sachanlagen</t>
  </si>
  <si>
    <t>Finanzanlagen</t>
  </si>
  <si>
    <t>Rechnungsabgrenzungsposten</t>
  </si>
  <si>
    <t>PASSIVA</t>
  </si>
  <si>
    <t>Eigenkapital</t>
  </si>
  <si>
    <t>Vorräte</t>
  </si>
  <si>
    <t>Wertpapiere</t>
  </si>
  <si>
    <t>Kassenbestand, Schecks, Guthaben bei Kreditinstituten</t>
  </si>
  <si>
    <t>E.</t>
  </si>
  <si>
    <t>Unversteuerte Rücklagen</t>
  </si>
  <si>
    <t>Baukostenzuschüsse</t>
  </si>
  <si>
    <t>Kommentare</t>
  </si>
  <si>
    <t>Datum</t>
  </si>
  <si>
    <t>Summe Netz</t>
  </si>
  <si>
    <t>Stempel und Unterschrift</t>
  </si>
  <si>
    <t>Grundstücke und Bauten</t>
  </si>
  <si>
    <t>Technische Anlagen und Maschinen</t>
  </si>
  <si>
    <t>kumulierte Absch-reibungen</t>
  </si>
  <si>
    <t>Anschaffungskosten</t>
  </si>
  <si>
    <t>Buchwerte</t>
  </si>
  <si>
    <t>Geleistete Anzahlungen und Anlagen in Bau</t>
  </si>
  <si>
    <t>E.2.</t>
  </si>
  <si>
    <t>E.3.</t>
  </si>
  <si>
    <t>Erträge aus Beteiligungen</t>
  </si>
  <si>
    <t>Sonst. Finanzergebnis</t>
  </si>
  <si>
    <t>Außerordentliches Ergebnis</t>
  </si>
  <si>
    <t>Steuern vom Einkommen und Ertrag</t>
  </si>
  <si>
    <t>Jahresüberschuß/Jahresfehlbetrag</t>
  </si>
  <si>
    <t>C.</t>
  </si>
  <si>
    <t>C.1.1.</t>
  </si>
  <si>
    <t>C.1.2.</t>
  </si>
  <si>
    <t>C.1.3.</t>
  </si>
  <si>
    <t>C.1.4.</t>
  </si>
  <si>
    <t>Betriebserfolg (C.1.1.-C.1.9.)</t>
  </si>
  <si>
    <t>Finanzerfolg (C.1.11.-C.1.12.)</t>
  </si>
  <si>
    <t>Bilanz</t>
  </si>
  <si>
    <t>Summe Passiva</t>
  </si>
  <si>
    <t>Zugänge</t>
  </si>
  <si>
    <t>Abgänge</t>
  </si>
  <si>
    <t>ABSCHREIBUNGEN</t>
  </si>
  <si>
    <t>Umlagen/interne Leistungsverrechnungen</t>
  </si>
  <si>
    <t xml:space="preserve">    Forderungen aus Lieferungen und Leistungen</t>
  </si>
  <si>
    <t xml:space="preserve">    Abfertigung</t>
  </si>
  <si>
    <t xml:space="preserve">    Verbindlichkeiten aus Lieferungen und Leistungen</t>
  </si>
  <si>
    <t>Stand zu Beginn des Gj</t>
  </si>
  <si>
    <t>Stand am Ende des Gj</t>
  </si>
  <si>
    <t xml:space="preserve">    Forderungen gegenüber verbundenen Unternehmen</t>
  </si>
  <si>
    <t xml:space="preserve">    sonstige Forderungen und Vermögensgegenstände</t>
  </si>
  <si>
    <t xml:space="preserve">    Pension</t>
  </si>
  <si>
    <t xml:space="preserve">    sonstige Rückstellung</t>
  </si>
  <si>
    <t xml:space="preserve">    Verbindlichkeiten gegenüber verbundenen Unternehmen</t>
  </si>
  <si>
    <t xml:space="preserve">    sonstige Verbindlichkeiten</t>
  </si>
  <si>
    <t>INVESTITIONEN</t>
  </si>
  <si>
    <t>Detail Anlagevermögen</t>
  </si>
  <si>
    <t>D.</t>
  </si>
  <si>
    <t>D.1.</t>
  </si>
  <si>
    <t>D.1.1.</t>
  </si>
  <si>
    <t>D.1.1.1.</t>
  </si>
  <si>
    <t>D.1.1.2.</t>
  </si>
  <si>
    <t>D.1.1.3.</t>
  </si>
  <si>
    <t>D.1.2.</t>
  </si>
  <si>
    <t>D.1.3.</t>
  </si>
  <si>
    <t>D.1.4.</t>
  </si>
  <si>
    <t>D.1.5.</t>
  </si>
  <si>
    <t>D.1.6.</t>
  </si>
  <si>
    <t>D.1.7.</t>
  </si>
  <si>
    <t>D.1.8.</t>
  </si>
  <si>
    <t>D.1.9.</t>
  </si>
  <si>
    <t>D.1.10.</t>
  </si>
  <si>
    <t>D.1.11.</t>
  </si>
  <si>
    <t>D.1.12.</t>
  </si>
  <si>
    <t>D.1.13.</t>
  </si>
  <si>
    <t>D.1.14.</t>
  </si>
  <si>
    <t>D.1.15.</t>
  </si>
  <si>
    <t>D.1.16.</t>
  </si>
  <si>
    <t>D.1.17.</t>
  </si>
  <si>
    <t>D.2.</t>
  </si>
  <si>
    <t>D.2.1.</t>
  </si>
  <si>
    <t>D.2.2.</t>
  </si>
  <si>
    <t>D.2.4.</t>
  </si>
  <si>
    <t>D.2.5.</t>
  </si>
  <si>
    <t>D.2.6.</t>
  </si>
  <si>
    <t>C.1.2.1.</t>
  </si>
  <si>
    <t>C.1.2.2.</t>
  </si>
  <si>
    <t>C.1.2.3.</t>
  </si>
  <si>
    <t>C.1.2.4.</t>
  </si>
  <si>
    <t>E.1.</t>
  </si>
  <si>
    <t>E.3.1.</t>
  </si>
  <si>
    <t>E.3.2.</t>
  </si>
  <si>
    <t>Abschrei-bungen des Gj</t>
  </si>
  <si>
    <t>Zuschrei-bungen des Gj</t>
  </si>
  <si>
    <t>Gebrauchsabgabe</t>
  </si>
  <si>
    <t>Gewinn- und Verlustrechnung</t>
  </si>
  <si>
    <t>D.3.</t>
  </si>
  <si>
    <t>D.3.1.</t>
  </si>
  <si>
    <t>D.3.2.</t>
  </si>
  <si>
    <t>D.3.3.</t>
  </si>
  <si>
    <t>D.3.4.</t>
  </si>
  <si>
    <t>D.3.5.</t>
  </si>
  <si>
    <t>D.3.6.</t>
  </si>
  <si>
    <t>D.3.7.</t>
  </si>
  <si>
    <t>D.3.8.</t>
  </si>
  <si>
    <t>D.3.9.</t>
  </si>
  <si>
    <t>E.1.1.</t>
  </si>
  <si>
    <t>E.1.2.</t>
  </si>
  <si>
    <t>E.1.3.</t>
  </si>
  <si>
    <t>E.2.1.</t>
  </si>
  <si>
    <t>E.2.2.</t>
  </si>
  <si>
    <t>E.2.3.</t>
  </si>
  <si>
    <t>Abschreibungsbetrag Umgründungsmehrwert/Firmenwert</t>
  </si>
  <si>
    <t>Rückblick</t>
  </si>
  <si>
    <t>Basisjahr</t>
  </si>
  <si>
    <t>Vorschau</t>
  </si>
  <si>
    <t>E.1.1.2.</t>
  </si>
  <si>
    <t>E.1.1.3.</t>
  </si>
  <si>
    <t>E.1.1.4.</t>
  </si>
  <si>
    <t>E.1.1.5.</t>
  </si>
  <si>
    <t>E.1.1.6.</t>
  </si>
  <si>
    <t>E.1.1.7.</t>
  </si>
  <si>
    <t>E.1.3.1.</t>
  </si>
  <si>
    <t>E.1.3.2.</t>
  </si>
  <si>
    <t>E.1.3.3.</t>
  </si>
  <si>
    <t>E.1.3.4.</t>
  </si>
  <si>
    <t>E.2.1.1.</t>
  </si>
  <si>
    <t>E.2.1.2.</t>
  </si>
  <si>
    <t>E.2.1.3.</t>
  </si>
  <si>
    <t>E.2.1.4.</t>
  </si>
  <si>
    <t>E.2.1.5.</t>
  </si>
  <si>
    <t>E.2.1.6.</t>
  </si>
  <si>
    <t>E.2.1.7.</t>
  </si>
  <si>
    <t>E.2.3.1.</t>
  </si>
  <si>
    <t>E.2.3.2.</t>
  </si>
  <si>
    <t>E.2.3.3.</t>
  </si>
  <si>
    <t>E.2.3.4.</t>
  </si>
  <si>
    <t>D.1.4.1.</t>
  </si>
  <si>
    <t xml:space="preserve">    davon Baukostenzuschüsse</t>
  </si>
  <si>
    <t xml:space="preserve">    davon Netznutzungsentgelt</t>
  </si>
  <si>
    <t xml:space="preserve">    davon Messentgelt</t>
  </si>
  <si>
    <t xml:space="preserve">    davon Sonstige</t>
  </si>
  <si>
    <t>Ergänzende Angaben zur Gewinn- und Verlustrechnung - in den obigen Positionen sind folgende Beträge ergebniswirksam enthalten</t>
  </si>
  <si>
    <t>D.1.5.1.</t>
  </si>
  <si>
    <t xml:space="preserve">    davon vorgelagerte Netzkosten</t>
  </si>
  <si>
    <t xml:space="preserve">    davon sonstige betriebliche Erträge</t>
  </si>
  <si>
    <t>D.1.4.2.</t>
  </si>
  <si>
    <t xml:space="preserve">    davon sonstiger Materialaufwand</t>
  </si>
  <si>
    <t>D.1.5.2.</t>
  </si>
  <si>
    <t>D.2.8.</t>
  </si>
  <si>
    <t>Leistungsverrechnung mit verbundenen Unternehmen Aufwand</t>
  </si>
  <si>
    <t>Leistungsverrechnung mit verbundenen Unternehmen Ertrag</t>
  </si>
  <si>
    <t>Kursgewinne</t>
  </si>
  <si>
    <t>Kursverluste</t>
  </si>
  <si>
    <t>D.2.9.</t>
  </si>
  <si>
    <t>Unbundling Berichterstattung</t>
  </si>
  <si>
    <t>D.2.10.</t>
  </si>
  <si>
    <t>D.2.11.</t>
  </si>
  <si>
    <t>D.2.12.</t>
  </si>
  <si>
    <t>D.2.13.</t>
  </si>
  <si>
    <t>Gesamt-
unternehmen</t>
  </si>
  <si>
    <t xml:space="preserve">    Verb. geg. Unt., mit denen ein Beteiligungsverhältnis besteht</t>
  </si>
  <si>
    <t xml:space="preserve">    Ford. geg. Unt., mit denen ein Beteiligungsverhältnis besteht</t>
  </si>
  <si>
    <t>Angabe der GuV Position (D.1.1. - D.1.13)</t>
  </si>
  <si>
    <t>Kalkulationszinsfuß Abfertigungsrückstellung</t>
  </si>
  <si>
    <t>Kalkulationszinsfuß Pensionsrückstellung</t>
  </si>
  <si>
    <t>TEUR / %</t>
  </si>
  <si>
    <t>Kalkulationszinsfuß sonstige verzinsliche Rückstellungen</t>
  </si>
  <si>
    <t xml:space="preserve">    sonstige verzinsichliche Rückstellungen</t>
  </si>
  <si>
    <t>Ausgleichszahlungen Aufwand</t>
  </si>
  <si>
    <t>Ausgleichszahlungen Ertrag</t>
  </si>
  <si>
    <t>Andere Anlagen, Betriebs- und Geschäftsausstattung</t>
  </si>
  <si>
    <t>E.3.1.1.</t>
  </si>
  <si>
    <t>E.3.1.3.</t>
  </si>
  <si>
    <t>E.3.1.2.</t>
  </si>
  <si>
    <t>Ersatz-investition</t>
  </si>
  <si>
    <t>Summe der Investitionen</t>
  </si>
  <si>
    <t>Anteil in %</t>
  </si>
  <si>
    <t>E.1.1.1.</t>
  </si>
  <si>
    <t>E.1.3.5.</t>
  </si>
  <si>
    <t>E.1.3.6.</t>
  </si>
  <si>
    <t>E.1.3.7.</t>
  </si>
  <si>
    <t>E.2.3.5.</t>
  </si>
  <si>
    <t>E.2.3.6.</t>
  </si>
  <si>
    <t>E.2.3.7.</t>
  </si>
  <si>
    <t>Summe</t>
  </si>
  <si>
    <t xml:space="preserve">Der Netzbetreiber bestätigt hiermit die inhaltliche Richtigkeit und Vollständigkeit der Angaben: </t>
  </si>
  <si>
    <t>ERHEBUNGSBOGEN FÜR GASNETZBETREIBER</t>
  </si>
  <si>
    <t>Adresse des Netzbetreibers:</t>
  </si>
  <si>
    <t xml:space="preserve">Kontaktperson des Netzbetreibers: </t>
  </si>
  <si>
    <t>Erdgasabgabe</t>
  </si>
  <si>
    <t>Ebene 1</t>
  </si>
  <si>
    <t>Ebene 2</t>
  </si>
  <si>
    <t>Schieberstationen</t>
  </si>
  <si>
    <t>Verdichter</t>
  </si>
  <si>
    <t>Netzebene 1</t>
  </si>
  <si>
    <t>Netzebene 2</t>
  </si>
  <si>
    <t>Netzebene 3</t>
  </si>
  <si>
    <t xml:space="preserve">Aufgaben zur Verfügung gestellt. </t>
  </si>
  <si>
    <t>C.2.1.</t>
  </si>
  <si>
    <t>C.2.2.</t>
  </si>
  <si>
    <t>C.2.2.1.</t>
  </si>
  <si>
    <t>C.2.2.2.</t>
  </si>
  <si>
    <t>C.2.2.3.</t>
  </si>
  <si>
    <t>C.2.2.4.</t>
  </si>
  <si>
    <t>C.2.3.</t>
  </si>
  <si>
    <t>C.2.4.</t>
  </si>
  <si>
    <t>C.3.1.</t>
  </si>
  <si>
    <t>C.3.2.</t>
  </si>
  <si>
    <t>C.3.2.1.</t>
  </si>
  <si>
    <t>C.3.2.2.</t>
  </si>
  <si>
    <t>C.3.2.3.</t>
  </si>
  <si>
    <t>C.3.2.4.</t>
  </si>
  <si>
    <t>C.3.3.</t>
  </si>
  <si>
    <t>C.3.4.</t>
  </si>
  <si>
    <t>C.4.1.</t>
  </si>
  <si>
    <t>C.4.2.</t>
  </si>
  <si>
    <t>C.4.2.1.</t>
  </si>
  <si>
    <t>C.4.2.2.</t>
  </si>
  <si>
    <t>C.4.2.3.</t>
  </si>
  <si>
    <t>C.4.2.4.</t>
  </si>
  <si>
    <t>C.4.3.</t>
  </si>
  <si>
    <t>C.4.4.</t>
  </si>
  <si>
    <t>Sonstiger Bereich</t>
  </si>
  <si>
    <t>+/- Um-buchungen</t>
  </si>
  <si>
    <t>Finanzierungskosten - Prozentsatz</t>
  </si>
  <si>
    <t>Finanzierungskosten - Zwischensumme</t>
  </si>
  <si>
    <t>Rückstellungen</t>
  </si>
  <si>
    <t>Kalkulationszinsfuß - Pension</t>
  </si>
  <si>
    <t>Investitionen, Abschreibungen und Baukostenzuschüsse</t>
  </si>
  <si>
    <t>F.</t>
  </si>
  <si>
    <t>F.1.2.</t>
  </si>
  <si>
    <t>F.1.2.1.</t>
  </si>
  <si>
    <t>F.1.2.2.</t>
  </si>
  <si>
    <t>F.1.2.3.</t>
  </si>
  <si>
    <t>F.1.2.4.</t>
  </si>
  <si>
    <t>F.1.2.5.</t>
  </si>
  <si>
    <t>F.1.2.7.</t>
  </si>
  <si>
    <t>F.1.2.6.</t>
  </si>
  <si>
    <t>F.1.2.8.</t>
  </si>
  <si>
    <t>Abfertigungsrückstellung</t>
  </si>
  <si>
    <t>Pensionsrückstellung</t>
  </si>
  <si>
    <t>sonstige verzinliche Rückstellungen</t>
  </si>
  <si>
    <t>sonstige Rückstellungen</t>
  </si>
  <si>
    <t>Kalkulationszinsfuß - Abfertigung</t>
  </si>
  <si>
    <t>abzüglich Umgründungsmehrwert/Firmenwert</t>
  </si>
  <si>
    <t>F.1.2.9.</t>
  </si>
  <si>
    <t>F.1.2.10.</t>
  </si>
  <si>
    <t>Kalkulationszinsfuß - sonstige verzinsliche Rückstellungen</t>
  </si>
  <si>
    <t>abzüglich Dotierungsanteil der Finanzierungstangente - Abfertigung</t>
  </si>
  <si>
    <t>abzüglich Dotierungsanteil der Finanzierungstangente - Pension</t>
  </si>
  <si>
    <t>abzüglich Dotierungsanteil der Finanzierungstangente - sonstige verzinsliche Rückst.</t>
  </si>
  <si>
    <t>Abschreibungsdauer der Anlagegüter</t>
  </si>
  <si>
    <t>Grundstückseinrichtungen</t>
  </si>
  <si>
    <t>Werkzeuge</t>
  </si>
  <si>
    <t>Büroeinrichtung und Büromaschinen</t>
  </si>
  <si>
    <t>Fahrzeuge</t>
  </si>
  <si>
    <t>Anlagegüter</t>
  </si>
  <si>
    <t>Jahre</t>
  </si>
  <si>
    <t>besetzte Betriebsgebäude</t>
  </si>
  <si>
    <t>unbesetzte Betriebsgebäude</t>
  </si>
  <si>
    <t>Rohrleitungen Ebene 1</t>
  </si>
  <si>
    <t>Rohrleitungen Ebene 2</t>
  </si>
  <si>
    <t>Rohrleitungen Ebene 3</t>
  </si>
  <si>
    <t>Regel-, Schieber- und Reduzierstationen, etc.</t>
  </si>
  <si>
    <t>Fernwirkanlagen</t>
  </si>
  <si>
    <t>Gas-Messeinrichtungen</t>
  </si>
  <si>
    <t>Telefonanlagen</t>
  </si>
  <si>
    <t>Leittechnik und IT-Anlagen</t>
  </si>
  <si>
    <t>Kosten für Messdifferenzen</t>
  </si>
  <si>
    <t>Geschäftsjahr (von - bis):</t>
  </si>
  <si>
    <t>Verwaltungsgebäude</t>
  </si>
  <si>
    <t>C.5.1.</t>
  </si>
  <si>
    <t>C.5.2.</t>
  </si>
  <si>
    <t>C.5.3.</t>
  </si>
  <si>
    <t>C.4.</t>
  </si>
  <si>
    <t>C.1.</t>
  </si>
  <si>
    <t>C.2.</t>
  </si>
  <si>
    <t>C.3.</t>
  </si>
  <si>
    <t>C.5.</t>
  </si>
  <si>
    <t>EDV</t>
  </si>
  <si>
    <t>C.5.4.</t>
  </si>
  <si>
    <t>C.5.5.</t>
  </si>
  <si>
    <t>C.5.6.</t>
  </si>
  <si>
    <t>C.5.7.</t>
  </si>
  <si>
    <t>C.5.8.</t>
  </si>
  <si>
    <t>C.5.9.</t>
  </si>
  <si>
    <t>C.5.10.</t>
  </si>
  <si>
    <t>C.5.11.</t>
  </si>
  <si>
    <t>C.5.12.</t>
  </si>
  <si>
    <t>C.5.13.</t>
  </si>
  <si>
    <t>C.5.14.</t>
  </si>
  <si>
    <t>C.5.15.</t>
  </si>
  <si>
    <t>C.5.16.</t>
  </si>
  <si>
    <t>C.5.17.</t>
  </si>
  <si>
    <t>D.1.6. Personalaufwand</t>
  </si>
  <si>
    <t>D.1.12. Sonst. Finanzergebnis</t>
  </si>
  <si>
    <t>D.2.3.</t>
  </si>
  <si>
    <t>D.2.7.</t>
  </si>
  <si>
    <t>Es ist ein Detailblatt beizulegen!</t>
  </si>
  <si>
    <t>D.3.10.</t>
  </si>
  <si>
    <t>Erdgas-
Tankstellen</t>
  </si>
  <si>
    <t>D.3.1.1.</t>
  </si>
  <si>
    <t>D.3.1.2.</t>
  </si>
  <si>
    <t>D.3.1.3.</t>
  </si>
  <si>
    <t>D.3.2.1.</t>
  </si>
  <si>
    <t>D.3.2.2.</t>
  </si>
  <si>
    <t>D.3.2.2.1.</t>
  </si>
  <si>
    <t>D.3.2.2.2.</t>
  </si>
  <si>
    <t>D.3.2.2.3.</t>
  </si>
  <si>
    <t>D.3.2.2.4.</t>
  </si>
  <si>
    <t>D.3.2.3.</t>
  </si>
  <si>
    <t>D.3.2.4.</t>
  </si>
  <si>
    <t>D.3.6.1.</t>
  </si>
  <si>
    <t>D.3.6.2.</t>
  </si>
  <si>
    <t>D.3.6.3.</t>
  </si>
  <si>
    <t>D.3.6.4.</t>
  </si>
  <si>
    <t>D.3.7.2.1.</t>
  </si>
  <si>
    <t>D.3.7.2.2.</t>
  </si>
  <si>
    <t>D.3.7.2.3.</t>
  </si>
  <si>
    <t>D.3.7.2.4.</t>
  </si>
  <si>
    <t>Abschreibungsdauer</t>
  </si>
  <si>
    <t>Summe
Gasnetz</t>
  </si>
  <si>
    <t>Gashandel und -speicher</t>
  </si>
  <si>
    <t>Gasnetz</t>
  </si>
  <si>
    <t>Investitionsart
Summe Gasnetz</t>
  </si>
  <si>
    <t xml:space="preserve">Summe Gasnetz </t>
  </si>
  <si>
    <t>Punkt</t>
  </si>
  <si>
    <t>Auswahl ist hier jedenfalls zu treffen!</t>
  </si>
  <si>
    <t xml:space="preserve">H. </t>
  </si>
  <si>
    <t>Summe immaterielle Vermögensgegenstände</t>
  </si>
  <si>
    <t>Summe Sachanlagevermögen</t>
  </si>
  <si>
    <t>D.1.8.1.</t>
  </si>
  <si>
    <t xml:space="preserve">    davon Pachtzins</t>
  </si>
  <si>
    <t>D.1.8.2.</t>
  </si>
  <si>
    <t>sonstige Korrektur</t>
  </si>
  <si>
    <t xml:space="preserve">    davon so.betr. Aufwand</t>
  </si>
  <si>
    <t>Pachtzins</t>
  </si>
  <si>
    <t xml:space="preserve">Angaben lt. übermitteltem Erhebungsbogen
Netz </t>
  </si>
  <si>
    <t>Korrekturen und
Anpassungen</t>
  </si>
  <si>
    <t>Von E-Control anerkannt</t>
  </si>
  <si>
    <t>Detail Pachtzins</t>
  </si>
  <si>
    <t>Zinssatz</t>
  </si>
  <si>
    <t>Detail gepachtete Anlagen</t>
  </si>
  <si>
    <t>Grundstücke und Gebäude</t>
  </si>
  <si>
    <t>Kraftfahrzeuge</t>
  </si>
  <si>
    <t>Arbeitsmaschinen</t>
  </si>
  <si>
    <t>EDV – Anlagen</t>
  </si>
  <si>
    <t>Kommunikationsanlagen</t>
  </si>
  <si>
    <t>Summe gepachtete Anlagen</t>
  </si>
  <si>
    <t>Anpassung aufgrund Standardisierung der Afa</t>
  </si>
  <si>
    <t>Anpassung aufgrund Standardisierung der Auflösung der BKZ</t>
  </si>
  <si>
    <t xml:space="preserve">    davon Abschreibungen für Rohrleitungen</t>
  </si>
  <si>
    <t>Auflösung BKZ</t>
  </si>
  <si>
    <t>sonstige gepachtete Anlagen</t>
  </si>
  <si>
    <t>Gaszähler</t>
  </si>
  <si>
    <t>Geschäfts- und Betriebsgebäude</t>
  </si>
  <si>
    <t>Wohn- und Sozialgebäude</t>
  </si>
  <si>
    <t>bebaute und unbebaute Grundstücke</t>
  </si>
  <si>
    <t>Betriebs- und Geschäftsausstattung</t>
  </si>
  <si>
    <t>Software, Lizenzen</t>
  </si>
  <si>
    <t>sonstige immaterielle Vermögensgegenstände</t>
  </si>
  <si>
    <t>Von E-Control anerkannt
Netzebene 1</t>
  </si>
  <si>
    <t>Von E-Control anerkannt
Netzebene 2</t>
  </si>
  <si>
    <t>Von E-Control anerkannt
Netzebene 3</t>
  </si>
  <si>
    <t>Rohrleitungen</t>
  </si>
  <si>
    <t>Gasdruckregelanlagen</t>
  </si>
  <si>
    <t xml:space="preserve">    davon sonstige Abschreibungen</t>
  </si>
  <si>
    <t>berechneter Pachtzins</t>
  </si>
  <si>
    <t>Differenz (bei Abweichung Erläuterung)</t>
  </si>
  <si>
    <t xml:space="preserve">Differenz zu K.1.2. verzinsliches Kapital </t>
  </si>
  <si>
    <t xml:space="preserve">Netzbetreiber: </t>
  </si>
  <si>
    <t>K SNT G</t>
  </si>
  <si>
    <t>001</t>
  </si>
  <si>
    <t>BEGAS Burgenländische Erdgasversorgungs AG</t>
  </si>
  <si>
    <t>002</t>
  </si>
  <si>
    <t>WIEN ENERGIE Gasnetz GmbH</t>
  </si>
  <si>
    <t>005</t>
  </si>
  <si>
    <t>Linz Gas/Wärme GmbH für Erdgas- und Wärmeversorgung</t>
  </si>
  <si>
    <t>006</t>
  </si>
  <si>
    <t>Elektrizitätswerk Wels AG</t>
  </si>
  <si>
    <t>007</t>
  </si>
  <si>
    <t>Energie Ried GmbH</t>
  </si>
  <si>
    <t>010</t>
  </si>
  <si>
    <t>Salzburg Netz GmbH</t>
  </si>
  <si>
    <t>011</t>
  </si>
  <si>
    <t>Energie Graz GmbH &amp; Co KG</t>
  </si>
  <si>
    <t>013</t>
  </si>
  <si>
    <t>TIGAS Erdgas Tirol GmbH</t>
  </si>
  <si>
    <t>014</t>
  </si>
  <si>
    <t>EVN Netz GmbH</t>
  </si>
  <si>
    <t>016</t>
  </si>
  <si>
    <t>KELAG Netz GmbH</t>
  </si>
  <si>
    <t>017</t>
  </si>
  <si>
    <t>Energie Klagenfurt GmbH</t>
  </si>
  <si>
    <t>023</t>
  </si>
  <si>
    <t>Stadtwerke Kapfenberg GmbH</t>
  </si>
  <si>
    <t>031</t>
  </si>
  <si>
    <t>Oberösterreichische Ferngas AG</t>
  </si>
  <si>
    <t>032</t>
  </si>
  <si>
    <t>Gasnetz Steiermark GmbH</t>
  </si>
  <si>
    <t>033</t>
  </si>
  <si>
    <t>VEG - Vorarlberger Erdgas GmbH</t>
  </si>
  <si>
    <t>034</t>
  </si>
  <si>
    <t>Stadtwerke Bregenz GesmbH</t>
  </si>
  <si>
    <t>035</t>
  </si>
  <si>
    <t>Stadtwerke Leoben</t>
  </si>
  <si>
    <t>036</t>
  </si>
  <si>
    <t>OMV Gas GmbH</t>
  </si>
  <si>
    <t>039</t>
  </si>
  <si>
    <t>EVA - Erdgasversorgung Ausserfern GmbH &amp; Co KG</t>
  </si>
  <si>
    <t>043</t>
  </si>
  <si>
    <t>Stadtwerke Steyr</t>
  </si>
  <si>
    <t>MUSTERNETZBETREIBER</t>
  </si>
  <si>
    <t>.</t>
  </si>
  <si>
    <t>Rückblick (ENTFÄLLT)</t>
  </si>
  <si>
    <t>EINNAHMEN AUS BAUKOSTENZUSCHÜSSEN (ENTFÄLLT)</t>
  </si>
  <si>
    <t>045</t>
  </si>
  <si>
    <t>Marktgemeinde Veitsch</t>
  </si>
  <si>
    <t>D.1.1.4</t>
  </si>
  <si>
    <t xml:space="preserve">    davon aus sonstigen Transporten</t>
  </si>
  <si>
    <t xml:space="preserve">                                   Geschäftsjahr 2008</t>
  </si>
  <si>
    <t>Anmerkungen - BW</t>
  </si>
  <si>
    <t>v.5.03 BW</t>
  </si>
  <si>
    <t>Erweiterungs-
investition</t>
  </si>
  <si>
    <t>F.1.</t>
  </si>
  <si>
    <t>F.1.1.</t>
  </si>
  <si>
    <t>F.1.1.1.</t>
  </si>
  <si>
    <t>F.1.1.2.</t>
  </si>
  <si>
    <t>F.1.1.3.</t>
  </si>
  <si>
    <t>F.1.1.4.</t>
  </si>
  <si>
    <t>F.1.1.5.</t>
  </si>
  <si>
    <t>F.1.1.6</t>
  </si>
  <si>
    <t>F.1.1.7</t>
  </si>
  <si>
    <t>I.</t>
  </si>
  <si>
    <t>I.1.</t>
  </si>
  <si>
    <t>I.1.1</t>
  </si>
  <si>
    <t>I.1.2</t>
  </si>
  <si>
    <t>I.1.3</t>
  </si>
  <si>
    <t>I.1.4</t>
  </si>
  <si>
    <t>I.1.4.1</t>
  </si>
  <si>
    <t>I.1.4.2</t>
  </si>
  <si>
    <t>I.1.5</t>
  </si>
  <si>
    <t>I.1.6</t>
  </si>
  <si>
    <t>I.1.7.</t>
  </si>
  <si>
    <t>I.2.</t>
  </si>
  <si>
    <t>I.2.1</t>
  </si>
  <si>
    <t>I.2.2</t>
  </si>
  <si>
    <t>I.2.3</t>
  </si>
  <si>
    <t>I.2.4</t>
  </si>
  <si>
    <t>I.2.5</t>
  </si>
  <si>
    <t>I.2.5.1</t>
  </si>
  <si>
    <t>I.2.5.2</t>
  </si>
  <si>
    <t>I.2.5.3</t>
  </si>
  <si>
    <t>I.2.6</t>
  </si>
  <si>
    <t>I.2.7</t>
  </si>
  <si>
    <t>I.2.8</t>
  </si>
  <si>
    <t>I.2.9</t>
  </si>
  <si>
    <t>I.2.10</t>
  </si>
  <si>
    <t>I.2.11</t>
  </si>
  <si>
    <t>I.2.11.1</t>
  </si>
  <si>
    <t>I.2.11.2</t>
  </si>
  <si>
    <t>I.2.12</t>
  </si>
  <si>
    <t>I.2.13</t>
  </si>
  <si>
    <t>I.2.14</t>
  </si>
  <si>
    <t xml:space="preserve">G. </t>
  </si>
  <si>
    <t>Prozesskosten</t>
  </si>
  <si>
    <t>Gesamt in TEUR</t>
  </si>
  <si>
    <t>Erdgasleitungen</t>
  </si>
  <si>
    <t>GDRA</t>
  </si>
  <si>
    <t xml:space="preserve"> GMA für Endverbraucher</t>
  </si>
  <si>
    <t>GMA für Eigenanlagen</t>
  </si>
  <si>
    <t>GOA</t>
  </si>
  <si>
    <t>SST, MST</t>
  </si>
  <si>
    <t>VST</t>
  </si>
  <si>
    <t>Kosten aus Dienstleistungsverträgen in TEUR</t>
  </si>
  <si>
    <t>originäre Kosten im Unternehmen in TEUR</t>
  </si>
  <si>
    <t>G.1.</t>
  </si>
  <si>
    <t>Overheadprozesse</t>
  </si>
  <si>
    <t>G.1.1.</t>
  </si>
  <si>
    <t>Rechnungswesen, Kostenrechnung und Controlling</t>
  </si>
  <si>
    <t>G.1.2.</t>
  </si>
  <si>
    <t>Personalverwaltung und -verrechnung</t>
  </si>
  <si>
    <t>G.1.3.</t>
  </si>
  <si>
    <t>Recruiting und Schulung, Sozialstellen</t>
  </si>
  <si>
    <t>G.1.4.</t>
  </si>
  <si>
    <t>Organisation, Recht und Revision</t>
  </si>
  <si>
    <t>G.1.5.</t>
  </si>
  <si>
    <t>Facilitymanagement  (Gebäude und Fuhrpark)</t>
  </si>
  <si>
    <t>G.1.6.</t>
  </si>
  <si>
    <t>Einkauf</t>
  </si>
  <si>
    <t>G.1.7.</t>
  </si>
  <si>
    <t>Konzernumlage</t>
  </si>
  <si>
    <t>Summe Overheadprozesse</t>
  </si>
  <si>
    <t>G.2.</t>
  </si>
  <si>
    <t>Kundenbezogene Prozesse</t>
  </si>
  <si>
    <t>G.2.1.</t>
  </si>
  <si>
    <t>Netzvertrieb (ohne technische Ausführung)</t>
  </si>
  <si>
    <t>G.2.2.</t>
  </si>
  <si>
    <t>Öffentlichkeitsarbeit und Werbung</t>
  </si>
  <si>
    <t>G.2.3.</t>
  </si>
  <si>
    <t>Kundenbetreuung und Callcenter</t>
  </si>
  <si>
    <t>G.2.4.</t>
  </si>
  <si>
    <t>Kundenverrechnung und Forderungsmanagement</t>
  </si>
  <si>
    <t>G.2.5.</t>
  </si>
  <si>
    <t xml:space="preserve">Lieferantenwechsel, Wechselmanagement, Datenmanagement gem. Marktregeln </t>
  </si>
  <si>
    <t>Summe kundenbezogene Prozesse</t>
  </si>
  <si>
    <t>G.3.</t>
  </si>
  <si>
    <t xml:space="preserve">Managementprozesse </t>
  </si>
  <si>
    <t>G.3.1.</t>
  </si>
  <si>
    <t>Unternehmensführung</t>
  </si>
  <si>
    <t>G.3.2.</t>
  </si>
  <si>
    <t>Regulierungsmanagement</t>
  </si>
  <si>
    <t>Summe Managementprozesse</t>
  </si>
  <si>
    <t>G.4.</t>
  </si>
  <si>
    <t>IT-Kosten für Overhead-,kundenabh.- und Managementprozesse</t>
  </si>
  <si>
    <t>G.5.</t>
  </si>
  <si>
    <t>Kernprozesse des Netzes</t>
  </si>
  <si>
    <t>G.5.1.</t>
  </si>
  <si>
    <t>G.5.1.1.</t>
  </si>
  <si>
    <t>Betrieb exklusive Netzleitwarte</t>
  </si>
  <si>
    <t>G.5.1.2.</t>
  </si>
  <si>
    <t>Betrieb Netzleitwarte  - Erdgasnetz</t>
  </si>
  <si>
    <t>G.5.1.3.</t>
  </si>
  <si>
    <t>Instandhaltung und Instandsetzung</t>
  </si>
  <si>
    <t>G.5.1.4.</t>
  </si>
  <si>
    <t>Hilfsdienste exkl. Gaszählerdienst</t>
  </si>
  <si>
    <t>G.5.1.5.</t>
  </si>
  <si>
    <t>Gaszählerdienst</t>
  </si>
  <si>
    <t>G.5.1.6.</t>
  </si>
  <si>
    <t>Netzverwaltung (inkl. Qualitätssicherung, Planwesen und Qualitätsmanagement)</t>
  </si>
  <si>
    <t>Summe Ebene 1</t>
  </si>
  <si>
    <t>G.5.2</t>
  </si>
  <si>
    <t>G.5.2.1.</t>
  </si>
  <si>
    <t>G.5.2.2.</t>
  </si>
  <si>
    <t>G.5.2.3.</t>
  </si>
  <si>
    <t>G.5.2.4.</t>
  </si>
  <si>
    <t>G.5.2.5.</t>
  </si>
  <si>
    <t>G.5.2.6.</t>
  </si>
  <si>
    <t>Summe Ebene 2</t>
  </si>
  <si>
    <t>G.5.3</t>
  </si>
  <si>
    <t>G.5.3.1.</t>
  </si>
  <si>
    <t>G.5.3.2.</t>
  </si>
  <si>
    <t>G.5.3.3.</t>
  </si>
  <si>
    <t>G.5.3.4.</t>
  </si>
  <si>
    <t>G.5.3.5.</t>
  </si>
  <si>
    <t>G.5.3.6.</t>
  </si>
  <si>
    <t>Summe Ebene 3</t>
  </si>
  <si>
    <t>Summe Kernprozesse des Netzes</t>
  </si>
  <si>
    <t>G.6.</t>
  </si>
  <si>
    <t>IT-Kosten für Kernprozesse des Netzes</t>
  </si>
  <si>
    <t>Legende:</t>
  </si>
  <si>
    <t>GDRA: Gasdruckregelanlage</t>
  </si>
  <si>
    <t>GMA: Messanlagen</t>
  </si>
  <si>
    <t>GOA: Odorieranlagen</t>
  </si>
  <si>
    <t>SST: Schieberstationen</t>
  </si>
  <si>
    <t>MST: Molchstationen</t>
  </si>
  <si>
    <t>VST: Verdichterstationen</t>
  </si>
  <si>
    <t xml:space="preserve">                                                                           BETRIEBSWIRTSCHAFTLICHER TEIL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</si>
</sst>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.0"/>
    <numFmt numFmtId="193" formatCode="0.0%"/>
    <numFmt numFmtId="194" formatCode="#,##0.00_ ;[Red]\-#,##0.00\ "/>
    <numFmt numFmtId="195" formatCode="#,##0_ ;[Red]\-#,##0\ "/>
    <numFmt numFmtId="196" formatCode="_-* #,##0\ _ö_S_-;\-* #,##0\ _ö_S_-;_-* &quot;-&quot;??\ _ö_S_-;_-@_-"/>
    <numFmt numFmtId="197" formatCode="#,##0.0_ ;[Red]\-#,##0.0\ "/>
    <numFmt numFmtId="198" formatCode="d/\ mmmm\ yyyy"/>
    <numFmt numFmtId="199" formatCode="&quot;Geschäftsjahr&quot;\ 0"/>
    <numFmt numFmtId="200" formatCode="#,##0.00000000"/>
    <numFmt numFmtId="201" formatCode="d/m"/>
    <numFmt numFmtId="202" formatCode="h:mm"/>
    <numFmt numFmtId="203" formatCode="#,##0.0000"/>
    <numFmt numFmtId="204" formatCode="0.0000"/>
    <numFmt numFmtId="205" formatCode="#,##0.000"/>
    <numFmt numFmtId="206" formatCode="&quot;£&quot;#,##0;\-&quot;£&quot;#,##0"/>
    <numFmt numFmtId="207" formatCode="&quot;£&quot;#,##0;[Red]\-&quot;£&quot;#,##0"/>
    <numFmt numFmtId="208" formatCode="&quot;£&quot;#,##0.00;\-&quot;£&quot;#,##0.00"/>
    <numFmt numFmtId="209" formatCode="&quot;£&quot;#,##0.00;[Red]\-&quot;£&quot;#,##0.00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[$-C07]dddd\,\ dd\.\ mmmm\ yyyy"/>
    <numFmt numFmtId="213" formatCode="dd/mm/yyyy\ \ hh:mm"/>
    <numFmt numFmtId="214" formatCode="0.000_ ;[Red]\-0.000\ "/>
    <numFmt numFmtId="215" formatCode="#,##0_ ;\-#,##0\ "/>
    <numFmt numFmtId="216" formatCode="[$ATS]\ #,##0.00;[Red]\-[$ATS]\ #,##0.00"/>
    <numFmt numFmtId="217" formatCode="0.0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[$-407]dddd\,\ d\.\ mmmm\ yyyy"/>
    <numFmt numFmtId="223" formatCode="000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Frutiger"/>
      <family val="0"/>
    </font>
    <font>
      <b/>
      <sz val="10"/>
      <name val="Frutiger"/>
      <family val="0"/>
    </font>
    <font>
      <sz val="10"/>
      <color indexed="8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192" fontId="0" fillId="0" borderId="1" xfId="0" applyNumberFormat="1" applyFill="1" applyBorder="1" applyAlignment="1" applyProtection="1">
      <alignment/>
      <protection locked="0"/>
    </xf>
    <xf numFmtId="192" fontId="0" fillId="0" borderId="1" xfId="0" applyNumberFormat="1" applyFont="1" applyFill="1" applyBorder="1" applyAlignment="1" applyProtection="1">
      <alignment/>
      <protection locked="0"/>
    </xf>
    <xf numFmtId="192" fontId="0" fillId="2" borderId="1" xfId="0" applyNumberFormat="1" applyFont="1" applyFill="1" applyBorder="1" applyAlignment="1" applyProtection="1">
      <alignment/>
      <protection locked="0"/>
    </xf>
    <xf numFmtId="192" fontId="1" fillId="2" borderId="1" xfId="0" applyNumberFormat="1" applyFont="1" applyFill="1" applyBorder="1" applyAlignment="1" applyProtection="1">
      <alignment/>
      <protection locked="0"/>
    </xf>
    <xf numFmtId="14" fontId="0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193" fontId="0" fillId="2" borderId="3" xfId="19" applyNumberFormat="1" applyFill="1" applyBorder="1" applyAlignment="1" applyProtection="1">
      <alignment/>
      <protection locked="0"/>
    </xf>
    <xf numFmtId="193" fontId="0" fillId="2" borderId="1" xfId="19" applyNumberFormat="1" applyFill="1" applyBorder="1" applyAlignment="1" applyProtection="1">
      <alignment/>
      <protection locked="0"/>
    </xf>
    <xf numFmtId="192" fontId="1" fillId="0" borderId="1" xfId="0" applyNumberFormat="1" applyFont="1" applyFill="1" applyBorder="1" applyAlignment="1" applyProtection="1">
      <alignment/>
      <protection locked="0"/>
    </xf>
    <xf numFmtId="192" fontId="1" fillId="0" borderId="4" xfId="0" applyNumberFormat="1" applyFont="1" applyFill="1" applyBorder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193" fontId="0" fillId="0" borderId="1" xfId="0" applyNumberFormat="1" applyFont="1" applyFill="1" applyBorder="1" applyAlignment="1" applyProtection="1">
      <alignment/>
      <protection locked="0"/>
    </xf>
    <xf numFmtId="49" fontId="4" fillId="0" borderId="2" xfId="18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2" fontId="0" fillId="0" borderId="3" xfId="0" applyNumberForma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Continuous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1" fillId="0" borderId="5" xfId="0" applyNumberFormat="1" applyFont="1" applyFill="1" applyBorder="1" applyAlignment="1" applyProtection="1">
      <alignment/>
      <protection locked="0"/>
    </xf>
    <xf numFmtId="192" fontId="1" fillId="0" borderId="6" xfId="0" applyNumberFormat="1" applyFont="1" applyFill="1" applyBorder="1" applyAlignment="1" applyProtection="1">
      <alignment/>
      <protection locked="0"/>
    </xf>
    <xf numFmtId="192" fontId="0" fillId="0" borderId="6" xfId="0" applyNumberFormat="1" applyFill="1" applyBorder="1" applyAlignment="1" applyProtection="1">
      <alignment/>
      <protection locked="0"/>
    </xf>
    <xf numFmtId="192" fontId="1" fillId="0" borderId="7" xfId="0" applyNumberFormat="1" applyFont="1" applyFill="1" applyBorder="1" applyAlignment="1" applyProtection="1">
      <alignment/>
      <protection locked="0"/>
    </xf>
    <xf numFmtId="192" fontId="1" fillId="0" borderId="8" xfId="0" applyNumberFormat="1" applyFont="1" applyFill="1" applyBorder="1" applyAlignment="1" applyProtection="1">
      <alignment/>
      <protection locked="0"/>
    </xf>
    <xf numFmtId="192" fontId="0" fillId="0" borderId="8" xfId="0" applyNumberFormat="1" applyFill="1" applyBorder="1" applyAlignment="1" applyProtection="1">
      <alignment/>
      <protection locked="0"/>
    </xf>
    <xf numFmtId="192" fontId="14" fillId="0" borderId="8" xfId="16" applyNumberFormat="1" applyFont="1" applyFill="1" applyBorder="1" applyAlignment="1" applyProtection="1">
      <alignment horizontal="right"/>
      <protection locked="0"/>
    </xf>
    <xf numFmtId="192" fontId="0" fillId="0" borderId="4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vertical="top"/>
      <protection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ont="1" applyFill="1" applyBorder="1" applyAlignment="1" applyProtection="1">
      <alignment horizontal="left" vertical="top"/>
      <protection/>
    </xf>
    <xf numFmtId="0" fontId="0" fillId="3" borderId="0" xfId="0" applyFill="1" applyBorder="1" applyAlignment="1" applyProtection="1">
      <alignment horizontal="left" vertical="top"/>
      <protection/>
    </xf>
    <xf numFmtId="0" fontId="1" fillId="3" borderId="2" xfId="0" applyFont="1" applyFill="1" applyBorder="1" applyAlignment="1" applyProtection="1">
      <alignment horizontal="right"/>
      <protection/>
    </xf>
    <xf numFmtId="0" fontId="1" fillId="3" borderId="2" xfId="0" applyFont="1" applyFill="1" applyBorder="1" applyAlignment="1" applyProtection="1">
      <alignment horizontal="right" vertical="top" wrapText="1"/>
      <protection/>
    </xf>
    <xf numFmtId="0" fontId="1" fillId="3" borderId="2" xfId="0" applyFont="1" applyFill="1" applyBorder="1" applyAlignment="1" applyProtection="1">
      <alignment vertical="top"/>
      <protection/>
    </xf>
    <xf numFmtId="0" fontId="0" fillId="3" borderId="12" xfId="0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vertical="top" wrapText="1" shrinkToFit="1"/>
      <protection/>
    </xf>
    <xf numFmtId="0" fontId="1" fillId="3" borderId="13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3" fontId="0" fillId="3" borderId="13" xfId="0" applyNumberForma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3" fontId="0" fillId="3" borderId="10" xfId="0" applyNumberForma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3" fontId="0" fillId="3" borderId="6" xfId="0" applyNumberFormat="1" applyFont="1" applyFill="1" applyBorder="1" applyAlignment="1" applyProtection="1">
      <alignment/>
      <protection/>
    </xf>
    <xf numFmtId="3" fontId="0" fillId="3" borderId="6" xfId="0" applyNumberForma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" fontId="0" fillId="3" borderId="12" xfId="0" applyNumberForma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 horizontal="center"/>
      <protection/>
    </xf>
    <xf numFmtId="3" fontId="0" fillId="3" borderId="13" xfId="0" applyNumberFormat="1" applyFont="1" applyFill="1" applyBorder="1" applyAlignment="1" applyProtection="1">
      <alignment horizontal="center"/>
      <protection/>
    </xf>
    <xf numFmtId="3" fontId="0" fillId="3" borderId="8" xfId="0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/>
      <protection/>
    </xf>
    <xf numFmtId="3" fontId="0" fillId="3" borderId="2" xfId="0" applyNumberFormat="1" applyFont="1" applyFill="1" applyBorder="1" applyAlignment="1" applyProtection="1">
      <alignment horizontal="center"/>
      <protection/>
    </xf>
    <xf numFmtId="3" fontId="0" fillId="3" borderId="8" xfId="0" applyNumberForma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3" fontId="0" fillId="3" borderId="11" xfId="0" applyNumberFormat="1" applyFill="1" applyBorder="1" applyAlignment="1" applyProtection="1">
      <alignment/>
      <protection/>
    </xf>
    <xf numFmtId="3" fontId="1" fillId="3" borderId="2" xfId="0" applyNumberFormat="1" applyFont="1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3" fontId="1" fillId="3" borderId="3" xfId="0" applyNumberFormat="1" applyFont="1" applyFill="1" applyBorder="1" applyAlignment="1" applyProtection="1">
      <alignment horizontal="center"/>
      <protection/>
    </xf>
    <xf numFmtId="3" fontId="1" fillId="3" borderId="2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/>
      <protection/>
    </xf>
    <xf numFmtId="3" fontId="1" fillId="3" borderId="3" xfId="0" applyNumberFormat="1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49" fontId="0" fillId="3" borderId="0" xfId="0" applyNumberFormat="1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center" textRotation="90"/>
      <protection/>
    </xf>
    <xf numFmtId="3" fontId="6" fillId="3" borderId="15" xfId="0" applyNumberFormat="1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192" fontId="0" fillId="3" borderId="2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192" fontId="1" fillId="4" borderId="1" xfId="0" applyNumberFormat="1" applyFont="1" applyFill="1" applyBorder="1" applyAlignment="1" applyProtection="1">
      <alignment/>
      <protection hidden="1"/>
    </xf>
    <xf numFmtId="192" fontId="1" fillId="4" borderId="3" xfId="0" applyNumberFormat="1" applyFont="1" applyFill="1" applyBorder="1" applyAlignment="1" applyProtection="1">
      <alignment/>
      <protection hidden="1"/>
    </xf>
    <xf numFmtId="192" fontId="0" fillId="4" borderId="1" xfId="0" applyNumberFormat="1" applyFont="1" applyFill="1" applyBorder="1" applyAlignment="1" applyProtection="1">
      <alignment/>
      <protection hidden="1"/>
    </xf>
    <xf numFmtId="192" fontId="1" fillId="4" borderId="4" xfId="0" applyNumberFormat="1" applyFont="1" applyFill="1" applyBorder="1" applyAlignment="1" applyProtection="1">
      <alignment/>
      <protection hidden="1"/>
    </xf>
    <xf numFmtId="3" fontId="1" fillId="3" borderId="13" xfId="0" applyNumberFormat="1" applyFont="1" applyFill="1" applyBorder="1" applyAlignment="1" applyProtection="1">
      <alignment/>
      <protection/>
    </xf>
    <xf numFmtId="3" fontId="9" fillId="3" borderId="13" xfId="0" applyNumberFormat="1" applyFont="1" applyFill="1" applyBorder="1" applyAlignment="1" applyProtection="1">
      <alignment/>
      <protection/>
    </xf>
    <xf numFmtId="3" fontId="9" fillId="3" borderId="12" xfId="0" applyNumberFormat="1" applyFont="1" applyFill="1" applyBorder="1" applyAlignment="1" applyProtection="1">
      <alignment/>
      <protection/>
    </xf>
    <xf numFmtId="3" fontId="9" fillId="3" borderId="1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center" wrapText="1" shrinkToFit="1"/>
      <protection/>
    </xf>
    <xf numFmtId="3" fontId="1" fillId="3" borderId="3" xfId="0" applyNumberFormat="1" applyFont="1" applyFill="1" applyBorder="1" applyAlignment="1" applyProtection="1">
      <alignment horizontal="center" wrapText="1"/>
      <protection/>
    </xf>
    <xf numFmtId="3" fontId="1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ill="1" applyBorder="1" applyAlignment="1" applyProtection="1">
      <alignment/>
      <protection/>
    </xf>
    <xf numFmtId="3" fontId="0" fillId="3" borderId="4" xfId="0" applyNumberFormat="1" applyFill="1" applyBorder="1" applyAlignment="1" applyProtection="1">
      <alignment/>
      <protection/>
    </xf>
    <xf numFmtId="3" fontId="1" fillId="3" borderId="14" xfId="0" applyNumberFormat="1" applyFont="1" applyFill="1" applyBorder="1" applyAlignment="1" applyProtection="1">
      <alignment/>
      <protection/>
    </xf>
    <xf numFmtId="192" fontId="0" fillId="3" borderId="0" xfId="0" applyNumberFormat="1" applyFill="1" applyBorder="1" applyAlignment="1" applyProtection="1">
      <alignment/>
      <protection/>
    </xf>
    <xf numFmtId="192" fontId="0" fillId="3" borderId="0" xfId="0" applyNumberFormat="1" applyFont="1" applyFill="1" applyBorder="1" applyAlignment="1" applyProtection="1">
      <alignment/>
      <protection/>
    </xf>
    <xf numFmtId="3" fontId="9" fillId="3" borderId="15" xfId="0" applyNumberFormat="1" applyFont="1" applyFill="1" applyBorder="1" applyAlignment="1" applyProtection="1">
      <alignment/>
      <protection/>
    </xf>
    <xf numFmtId="3" fontId="9" fillId="3" borderId="0" xfId="0" applyNumberFormat="1" applyFont="1" applyFill="1" applyBorder="1" applyAlignment="1" applyProtection="1">
      <alignment/>
      <protection/>
    </xf>
    <xf numFmtId="3" fontId="1" fillId="3" borderId="7" xfId="0" applyNumberFormat="1" applyFont="1" applyFill="1" applyBorder="1" applyAlignment="1" applyProtection="1">
      <alignment horizontal="center" wrapText="1"/>
      <protection/>
    </xf>
    <xf numFmtId="3" fontId="0" fillId="3" borderId="14" xfId="0" applyNumberFormat="1" applyFont="1" applyFill="1" applyBorder="1" applyAlignment="1" applyProtection="1">
      <alignment horizontal="center"/>
      <protection/>
    </xf>
    <xf numFmtId="3" fontId="0" fillId="3" borderId="15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/>
      <protection/>
    </xf>
    <xf numFmtId="192" fontId="0" fillId="3" borderId="12" xfId="0" applyNumberFormat="1" applyFill="1" applyBorder="1" applyAlignment="1" applyProtection="1">
      <alignment/>
      <protection/>
    </xf>
    <xf numFmtId="3" fontId="0" fillId="3" borderId="15" xfId="0" applyNumberFormat="1" applyFill="1" applyBorder="1" applyAlignment="1" applyProtection="1">
      <alignment/>
      <protection/>
    </xf>
    <xf numFmtId="192" fontId="0" fillId="3" borderId="2" xfId="0" applyNumberFormat="1" applyFont="1" applyFill="1" applyBorder="1" applyAlignment="1" applyProtection="1">
      <alignment horizontal="center"/>
      <protection/>
    </xf>
    <xf numFmtId="192" fontId="0" fillId="3" borderId="1" xfId="0" applyNumberFormat="1" applyFill="1" applyBorder="1" applyAlignment="1" applyProtection="1">
      <alignment/>
      <protection/>
    </xf>
    <xf numFmtId="192" fontId="0" fillId="3" borderId="12" xfId="0" applyNumberFormat="1" applyFont="1" applyFill="1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 wrapText="1" shrinkToFit="1"/>
      <protection/>
    </xf>
    <xf numFmtId="192" fontId="0" fillId="4" borderId="1" xfId="0" applyNumberFormat="1" applyFill="1" applyBorder="1" applyAlignment="1" applyProtection="1">
      <alignment/>
      <protection hidden="1"/>
    </xf>
    <xf numFmtId="192" fontId="1" fillId="4" borderId="2" xfId="0" applyNumberFormat="1" applyFont="1" applyFill="1" applyBorder="1" applyAlignment="1" applyProtection="1">
      <alignment/>
      <protection hidden="1"/>
    </xf>
    <xf numFmtId="192" fontId="1" fillId="4" borderId="6" xfId="0" applyNumberFormat="1" applyFont="1" applyFill="1" applyBorder="1" applyAlignment="1" applyProtection="1">
      <alignment/>
      <protection hidden="1"/>
    </xf>
    <xf numFmtId="192" fontId="1" fillId="4" borderId="8" xfId="0" applyNumberFormat="1" applyFont="1" applyFill="1" applyBorder="1" applyAlignment="1" applyProtection="1">
      <alignment/>
      <protection hidden="1"/>
    </xf>
    <xf numFmtId="192" fontId="1" fillId="4" borderId="14" xfId="0" applyNumberFormat="1" applyFont="1" applyFill="1" applyBorder="1" applyAlignment="1" applyProtection="1">
      <alignment/>
      <protection hidden="1"/>
    </xf>
    <xf numFmtId="192" fontId="1" fillId="4" borderId="15" xfId="0" applyNumberFormat="1" applyFont="1" applyFill="1" applyBorder="1" applyAlignment="1" applyProtection="1">
      <alignment/>
      <protection hidden="1"/>
    </xf>
    <xf numFmtId="0" fontId="5" fillId="3" borderId="9" xfId="0" applyFont="1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/>
      <protection/>
    </xf>
    <xf numFmtId="3" fontId="1" fillId="3" borderId="10" xfId="0" applyNumberFormat="1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192" fontId="0" fillId="3" borderId="2" xfId="0" applyNumberFormat="1" applyFill="1" applyBorder="1" applyAlignment="1" applyProtection="1">
      <alignment/>
      <protection/>
    </xf>
    <xf numFmtId="192" fontId="0" fillId="3" borderId="3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192" fontId="0" fillId="3" borderId="1" xfId="0" applyNumberFormat="1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192" fontId="0" fillId="3" borderId="3" xfId="0" applyNumberFormat="1" applyFont="1" applyFill="1" applyBorder="1" applyAlignment="1" applyProtection="1">
      <alignment/>
      <protection/>
    </xf>
    <xf numFmtId="193" fontId="0" fillId="4" borderId="1" xfId="0" applyNumberFormat="1" applyFont="1" applyFill="1" applyBorder="1" applyAlignment="1" applyProtection="1">
      <alignment horizontal="right"/>
      <protection hidden="1"/>
    </xf>
    <xf numFmtId="193" fontId="0" fillId="4" borderId="1" xfId="0" applyNumberFormat="1" applyFont="1" applyFill="1" applyBorder="1" applyAlignment="1" applyProtection="1">
      <alignment horizontal="right" wrapText="1" shrinkToFit="1"/>
      <protection hidden="1"/>
    </xf>
    <xf numFmtId="192" fontId="0" fillId="4" borderId="3" xfId="0" applyNumberFormat="1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 horizontal="left" vertical="center"/>
      <protection/>
    </xf>
    <xf numFmtId="0" fontId="0" fillId="3" borderId="2" xfId="0" applyFont="1" applyFill="1" applyBorder="1" applyAlignment="1" applyProtection="1">
      <alignment/>
      <protection/>
    </xf>
    <xf numFmtId="199" fontId="5" fillId="3" borderId="14" xfId="0" applyNumberFormat="1" applyFont="1" applyFill="1" applyBorder="1" applyAlignment="1" applyProtection="1">
      <alignment horizontal="left"/>
      <protection/>
    </xf>
    <xf numFmtId="0" fontId="7" fillId="3" borderId="13" xfId="0" applyFont="1" applyFill="1" applyBorder="1" applyAlignment="1" applyProtection="1">
      <alignment horizontal="right"/>
      <protection/>
    </xf>
    <xf numFmtId="0" fontId="7" fillId="3" borderId="15" xfId="0" applyFont="1" applyFill="1" applyBorder="1" applyAlignment="1" applyProtection="1">
      <alignment horizontal="right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right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8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/>
      <protection/>
    </xf>
    <xf numFmtId="192" fontId="0" fillId="3" borderId="13" xfId="0" applyNumberFormat="1" applyFont="1" applyFill="1" applyBorder="1" applyAlignment="1" applyProtection="1">
      <alignment horizontal="center"/>
      <protection/>
    </xf>
    <xf numFmtId="192" fontId="0" fillId="3" borderId="15" xfId="0" applyNumberFormat="1" applyFont="1" applyFill="1" applyBorder="1" applyAlignment="1" applyProtection="1">
      <alignment horizontal="center"/>
      <protection/>
    </xf>
    <xf numFmtId="194" fontId="15" fillId="3" borderId="0" xfId="16" applyNumberFormat="1" applyFont="1" applyFill="1" applyBorder="1" applyAlignment="1" applyProtection="1">
      <alignment horizontal="right"/>
      <protection/>
    </xf>
    <xf numFmtId="194" fontId="15" fillId="3" borderId="8" xfId="16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/>
      <protection/>
    </xf>
    <xf numFmtId="0" fontId="13" fillId="3" borderId="13" xfId="0" applyFont="1" applyFill="1" applyBorder="1" applyAlignment="1" applyProtection="1">
      <alignment/>
      <protection/>
    </xf>
    <xf numFmtId="194" fontId="15" fillId="3" borderId="13" xfId="16" applyNumberFormat="1" applyFont="1" applyFill="1" applyBorder="1" applyAlignment="1" applyProtection="1">
      <alignment horizontal="right"/>
      <protection/>
    </xf>
    <xf numFmtId="194" fontId="15" fillId="3" borderId="15" xfId="16" applyNumberFormat="1" applyFont="1" applyFill="1" applyBorder="1" applyAlignment="1" applyProtection="1">
      <alignment horizontal="right"/>
      <protection/>
    </xf>
    <xf numFmtId="0" fontId="14" fillId="3" borderId="6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9" fontId="14" fillId="3" borderId="0" xfId="19" applyFont="1" applyFill="1" applyBorder="1" applyAlignment="1" applyProtection="1">
      <alignment horizontal="right"/>
      <protection/>
    </xf>
    <xf numFmtId="10" fontId="0" fillId="3" borderId="0" xfId="0" applyNumberForma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192" fontId="0" fillId="4" borderId="15" xfId="0" applyNumberFormat="1" applyFont="1" applyFill="1" applyBorder="1" applyAlignment="1" applyProtection="1">
      <alignment horizontal="center"/>
      <protection hidden="1"/>
    </xf>
    <xf numFmtId="192" fontId="0" fillId="4" borderId="2" xfId="0" applyNumberFormat="1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3" fontId="0" fillId="4" borderId="1" xfId="0" applyNumberForma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/>
      <protection hidden="1"/>
    </xf>
    <xf numFmtId="0" fontId="13" fillId="4" borderId="2" xfId="0" applyFont="1" applyFill="1" applyBorder="1" applyAlignment="1" applyProtection="1">
      <alignment/>
      <protection hidden="1"/>
    </xf>
    <xf numFmtId="192" fontId="0" fillId="4" borderId="7" xfId="0" applyNumberFormat="1" applyFont="1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/>
      <protection hidden="1"/>
    </xf>
    <xf numFmtId="0" fontId="13" fillId="4" borderId="8" xfId="0" applyFont="1" applyFill="1" applyBorder="1" applyAlignment="1" applyProtection="1">
      <alignment/>
      <protection hidden="1"/>
    </xf>
    <xf numFmtId="0" fontId="13" fillId="4" borderId="1" xfId="0" applyFont="1" applyFill="1" applyBorder="1" applyAlignment="1" applyProtection="1">
      <alignment/>
      <protection hidden="1"/>
    </xf>
    <xf numFmtId="192" fontId="14" fillId="4" borderId="8" xfId="16" applyNumberFormat="1" applyFont="1" applyFill="1" applyBorder="1" applyAlignment="1" applyProtection="1">
      <alignment horizontal="right"/>
      <protection hidden="1"/>
    </xf>
    <xf numFmtId="192" fontId="0" fillId="4" borderId="15" xfId="0" applyNumberFormat="1" applyFont="1" applyFill="1" applyBorder="1" applyAlignment="1" applyProtection="1">
      <alignment horizontal="right"/>
      <protection hidden="1"/>
    </xf>
    <xf numFmtId="192" fontId="0" fillId="4" borderId="2" xfId="0" applyNumberFormat="1" applyFont="1" applyFill="1" applyBorder="1" applyAlignment="1" applyProtection="1">
      <alignment horizontal="right"/>
      <protection hidden="1"/>
    </xf>
    <xf numFmtId="192" fontId="0" fillId="4" borderId="8" xfId="0" applyNumberFormat="1" applyFont="1" applyFill="1" applyBorder="1" applyAlignment="1" applyProtection="1">
      <alignment horizontal="right"/>
      <protection hidden="1"/>
    </xf>
    <xf numFmtId="192" fontId="0" fillId="4" borderId="1" xfId="0" applyNumberFormat="1" applyFont="1" applyFill="1" applyBorder="1" applyAlignment="1" applyProtection="1">
      <alignment horizontal="right"/>
      <protection hidden="1"/>
    </xf>
    <xf numFmtId="192" fontId="1" fillId="4" borderId="15" xfId="0" applyNumberFormat="1" applyFont="1" applyFill="1" applyBorder="1" applyAlignment="1" applyProtection="1">
      <alignment horizontal="right"/>
      <protection hidden="1"/>
    </xf>
    <xf numFmtId="192" fontId="1" fillId="4" borderId="2" xfId="0" applyNumberFormat="1" applyFont="1" applyFill="1" applyBorder="1" applyAlignment="1" applyProtection="1">
      <alignment horizontal="right"/>
      <protection hidden="1"/>
    </xf>
    <xf numFmtId="197" fontId="15" fillId="4" borderId="7" xfId="16" applyNumberFormat="1" applyFont="1" applyFill="1" applyBorder="1" applyAlignment="1" applyProtection="1">
      <alignment horizontal="right"/>
      <protection hidden="1"/>
    </xf>
    <xf numFmtId="194" fontId="15" fillId="4" borderId="4" xfId="16" applyNumberFormat="1" applyFont="1" applyFill="1" applyBorder="1" applyAlignment="1" applyProtection="1">
      <alignment horizontal="right"/>
      <protection hidden="1"/>
    </xf>
    <xf numFmtId="3" fontId="0" fillId="4" borderId="4" xfId="0" applyNumberFormat="1" applyFill="1" applyBorder="1" applyAlignment="1" applyProtection="1">
      <alignment/>
      <protection hidden="1"/>
    </xf>
    <xf numFmtId="0" fontId="13" fillId="4" borderId="11" xfId="0" applyFont="1" applyFill="1" applyBorder="1" applyAlignment="1" applyProtection="1">
      <alignment/>
      <protection hidden="1"/>
    </xf>
    <xf numFmtId="0" fontId="13" fillId="4" borderId="3" xfId="0" applyFont="1" applyFill="1" applyBorder="1" applyAlignment="1" applyProtection="1">
      <alignment/>
      <protection hidden="1"/>
    </xf>
    <xf numFmtId="3" fontId="0" fillId="4" borderId="3" xfId="0" applyNumberFormat="1" applyFill="1" applyBorder="1" applyAlignment="1" applyProtection="1">
      <alignment/>
      <protection hidden="1"/>
    </xf>
    <xf numFmtId="195" fontId="15" fillId="4" borderId="8" xfId="16" applyNumberFormat="1" applyFont="1" applyFill="1" applyBorder="1" applyAlignment="1" applyProtection="1">
      <alignment horizontal="right"/>
      <protection hidden="1"/>
    </xf>
    <xf numFmtId="195" fontId="15" fillId="4" borderId="1" xfId="16" applyNumberFormat="1" applyFont="1" applyFill="1" applyBorder="1" applyAlignment="1" applyProtection="1">
      <alignment horizontal="right"/>
      <protection hidden="1"/>
    </xf>
    <xf numFmtId="192" fontId="14" fillId="4" borderId="1" xfId="16" applyNumberFormat="1" applyFont="1" applyFill="1" applyBorder="1" applyAlignment="1" applyProtection="1">
      <alignment horizontal="right"/>
      <protection hidden="1"/>
    </xf>
    <xf numFmtId="193" fontId="1" fillId="4" borderId="2" xfId="0" applyNumberFormat="1" applyFont="1" applyFill="1" applyBorder="1" applyAlignment="1" applyProtection="1">
      <alignment/>
      <protection hidden="1"/>
    </xf>
    <xf numFmtId="192" fontId="0" fillId="4" borderId="8" xfId="19" applyNumberFormat="1" applyFill="1" applyBorder="1" applyAlignment="1" applyProtection="1">
      <alignment/>
      <protection hidden="1"/>
    </xf>
    <xf numFmtId="192" fontId="0" fillId="4" borderId="1" xfId="19" applyNumberFormat="1" applyFill="1" applyBorder="1" applyAlignment="1" applyProtection="1">
      <alignment/>
      <protection hidden="1"/>
    </xf>
    <xf numFmtId="193" fontId="0" fillId="4" borderId="8" xfId="19" applyNumberFormat="1" applyFill="1" applyBorder="1" applyAlignment="1" applyProtection="1">
      <alignment/>
      <protection hidden="1"/>
    </xf>
    <xf numFmtId="193" fontId="0" fillId="4" borderId="1" xfId="19" applyNumberForma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center" textRotation="90"/>
      <protection/>
    </xf>
    <xf numFmtId="192" fontId="0" fillId="4" borderId="6" xfId="0" applyNumberFormat="1" applyFont="1" applyFill="1" applyBorder="1" applyAlignment="1" applyProtection="1">
      <alignment/>
      <protection hidden="1"/>
    </xf>
    <xf numFmtId="192" fontId="1" fillId="4" borderId="5" xfId="0" applyNumberFormat="1" applyFont="1" applyFill="1" applyBorder="1" applyAlignment="1" applyProtection="1">
      <alignment/>
      <protection hidden="1"/>
    </xf>
    <xf numFmtId="49" fontId="0" fillId="2" borderId="1" xfId="0" applyNumberFormat="1" applyFont="1" applyFill="1" applyBorder="1" applyAlignment="1" applyProtection="1">
      <alignment/>
      <protection locked="0"/>
    </xf>
    <xf numFmtId="49" fontId="0" fillId="2" borderId="1" xfId="0" applyNumberFormat="1" applyFill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 horizontal="center" textRotation="90"/>
      <protection/>
    </xf>
    <xf numFmtId="49" fontId="0" fillId="0" borderId="1" xfId="0" applyNumberFormat="1" applyFont="1" applyFill="1" applyBorder="1" applyAlignment="1" applyProtection="1">
      <alignment/>
      <protection locked="0"/>
    </xf>
    <xf numFmtId="49" fontId="0" fillId="0" borderId="3" xfId="0" applyNumberFormat="1" applyFont="1" applyFill="1" applyBorder="1" applyAlignment="1" applyProtection="1">
      <alignment/>
      <protection locked="0"/>
    </xf>
    <xf numFmtId="192" fontId="0" fillId="3" borderId="8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/>
      <protection locked="0"/>
    </xf>
    <xf numFmtId="49" fontId="0" fillId="0" borderId="1" xfId="0" applyNumberFormat="1" applyFill="1" applyBorder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49" fontId="0" fillId="0" borderId="8" xfId="0" applyNumberFormat="1" applyFill="1" applyBorder="1" applyAlignment="1" applyProtection="1">
      <alignment/>
      <protection locked="0"/>
    </xf>
    <xf numFmtId="49" fontId="0" fillId="0" borderId="8" xfId="0" applyNumberFormat="1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/>
    </xf>
    <xf numFmtId="0" fontId="12" fillId="3" borderId="3" xfId="0" applyFont="1" applyFill="1" applyBorder="1" applyAlignment="1" applyProtection="1">
      <alignment/>
      <protection/>
    </xf>
    <xf numFmtId="192" fontId="1" fillId="3" borderId="1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center" wrapText="1" shrinkToFit="1"/>
      <protection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96" fontId="0" fillId="0" borderId="0" xfId="16" applyNumberForma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193" fontId="0" fillId="0" borderId="0" xfId="0" applyNumberFormat="1" applyFill="1" applyBorder="1" applyAlignment="1" applyProtection="1">
      <alignment/>
      <protection/>
    </xf>
    <xf numFmtId="49" fontId="1" fillId="3" borderId="2" xfId="0" applyNumberFormat="1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 horizontal="left" vertical="top"/>
      <protection locked="0"/>
    </xf>
    <xf numFmtId="1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right"/>
      <protection/>
    </xf>
    <xf numFmtId="192" fontId="1" fillId="4" borderId="10" xfId="0" applyNumberFormat="1" applyFont="1" applyFill="1" applyBorder="1" applyAlignment="1" applyProtection="1">
      <alignment/>
      <protection hidden="1"/>
    </xf>
    <xf numFmtId="192" fontId="0" fillId="3" borderId="4" xfId="0" applyNumberFormat="1" applyFont="1" applyFill="1" applyBorder="1" applyAlignment="1" applyProtection="1">
      <alignment/>
      <protection/>
    </xf>
    <xf numFmtId="3" fontId="17" fillId="3" borderId="8" xfId="0" applyNumberFormat="1" applyFont="1" applyFill="1" applyBorder="1" applyAlignment="1" applyProtection="1">
      <alignment/>
      <protection/>
    </xf>
    <xf numFmtId="3" fontId="17" fillId="3" borderId="0" xfId="0" applyNumberFormat="1" applyFont="1" applyFill="1" applyBorder="1" applyAlignment="1" applyProtection="1">
      <alignment/>
      <protection/>
    </xf>
    <xf numFmtId="192" fontId="0" fillId="4" borderId="4" xfId="0" applyNumberFormat="1" applyFill="1" applyBorder="1" applyAlignment="1" applyProtection="1">
      <alignment/>
      <protection hidden="1"/>
    </xf>
    <xf numFmtId="193" fontId="0" fillId="0" borderId="4" xfId="0" applyNumberFormat="1" applyFont="1" applyFill="1" applyBorder="1" applyAlignment="1" applyProtection="1">
      <alignment/>
      <protection locked="0"/>
    </xf>
    <xf numFmtId="193" fontId="0" fillId="4" borderId="4" xfId="0" applyNumberFormat="1" applyFont="1" applyFill="1" applyBorder="1" applyAlignment="1" applyProtection="1">
      <alignment horizontal="right" wrapText="1" shrinkToFit="1"/>
      <protection hidden="1"/>
    </xf>
    <xf numFmtId="193" fontId="0" fillId="0" borderId="3" xfId="0" applyNumberFormat="1" applyFont="1" applyFill="1" applyBorder="1" applyAlignment="1" applyProtection="1">
      <alignment/>
      <protection locked="0"/>
    </xf>
    <xf numFmtId="193" fontId="0" fillId="4" borderId="3" xfId="0" applyNumberFormat="1" applyFont="1" applyFill="1" applyBorder="1" applyAlignment="1" applyProtection="1">
      <alignment horizontal="right" wrapText="1" shrinkToFit="1"/>
      <protection hidden="1"/>
    </xf>
    <xf numFmtId="10" fontId="1" fillId="4" borderId="2" xfId="0" applyNumberFormat="1" applyFont="1" applyFill="1" applyBorder="1" applyAlignment="1" applyProtection="1">
      <alignment horizontal="right"/>
      <protection hidden="1"/>
    </xf>
    <xf numFmtId="0" fontId="5" fillId="3" borderId="13" xfId="0" applyFont="1" applyFill="1" applyBorder="1" applyAlignment="1" applyProtection="1">
      <alignment horizontal="left" vertical="top"/>
      <protection hidden="1"/>
    </xf>
    <xf numFmtId="0" fontId="8" fillId="3" borderId="13" xfId="0" applyFont="1" applyFill="1" applyBorder="1" applyAlignment="1" applyProtection="1">
      <alignment horizontal="right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15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/>
      <protection hidden="1"/>
    </xf>
    <xf numFmtId="49" fontId="6" fillId="3" borderId="13" xfId="0" applyNumberFormat="1" applyFont="1" applyFill="1" applyBorder="1" applyAlignment="1" applyProtection="1">
      <alignment/>
      <protection hidden="1"/>
    </xf>
    <xf numFmtId="192" fontId="0" fillId="3" borderId="2" xfId="0" applyNumberFormat="1" applyFont="1" applyFill="1" applyBorder="1" applyAlignment="1" applyProtection="1">
      <alignment horizontal="center"/>
      <protection hidden="1"/>
    </xf>
    <xf numFmtId="192" fontId="0" fillId="3" borderId="15" xfId="0" applyNumberFormat="1" applyFont="1" applyFill="1" applyBorder="1" applyAlignment="1" applyProtection="1">
      <alignment horizontal="center"/>
      <protection hidden="1"/>
    </xf>
    <xf numFmtId="192" fontId="0" fillId="3" borderId="16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hidden="1"/>
    </xf>
    <xf numFmtId="192" fontId="0" fillId="2" borderId="8" xfId="0" applyNumberFormat="1" applyFont="1" applyFill="1" applyBorder="1" applyAlignment="1" applyProtection="1">
      <alignment/>
      <protection locked="0"/>
    </xf>
    <xf numFmtId="192" fontId="0" fillId="4" borderId="8" xfId="0" applyNumberFormat="1" applyFont="1" applyFill="1" applyBorder="1" applyAlignment="1" applyProtection="1">
      <alignment/>
      <protection hidden="1"/>
    </xf>
    <xf numFmtId="192" fontId="0" fillId="3" borderId="16" xfId="0" applyNumberFormat="1" applyFont="1" applyFill="1" applyBorder="1" applyAlignment="1" applyProtection="1">
      <alignment horizontal="left"/>
      <protection hidden="1"/>
    </xf>
    <xf numFmtId="0" fontId="1" fillId="3" borderId="17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locked="0"/>
    </xf>
    <xf numFmtId="49" fontId="0" fillId="3" borderId="2" xfId="0" applyNumberFormat="1" applyFont="1" applyFill="1" applyBorder="1" applyAlignment="1" applyProtection="1">
      <alignment horizontal="center"/>
      <protection hidden="1"/>
    </xf>
    <xf numFmtId="192" fontId="0" fillId="3" borderId="1" xfId="0" applyNumberFormat="1" applyFont="1" applyFill="1" applyBorder="1" applyAlignment="1" applyProtection="1">
      <alignment/>
      <protection hidden="1"/>
    </xf>
    <xf numFmtId="192" fontId="0" fillId="3" borderId="8" xfId="0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horizontal="center" vertical="center" wrapText="1"/>
      <protection hidden="1"/>
    </xf>
    <xf numFmtId="3" fontId="1" fillId="3" borderId="16" xfId="0" applyNumberFormat="1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/>
      <protection hidden="1"/>
    </xf>
    <xf numFmtId="192" fontId="1" fillId="4" borderId="11" xfId="0" applyNumberFormat="1" applyFont="1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 horizontal="left"/>
      <protection locked="0"/>
    </xf>
    <xf numFmtId="49" fontId="0" fillId="3" borderId="15" xfId="0" applyNumberFormat="1" applyFont="1" applyFill="1" applyBorder="1" applyAlignment="1" applyProtection="1">
      <alignment horizontal="center"/>
      <protection hidden="1"/>
    </xf>
    <xf numFmtId="192" fontId="1" fillId="4" borderId="7" xfId="0" applyNumberFormat="1" applyFont="1" applyFill="1" applyBorder="1" applyAlignment="1" applyProtection="1">
      <alignment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3" borderId="21" xfId="0" applyFont="1" applyFill="1" applyBorder="1" applyAlignment="1" applyProtection="1">
      <alignment horizontal="left" vertical="center"/>
      <protection hidden="1"/>
    </xf>
    <xf numFmtId="0" fontId="1" fillId="3" borderId="22" xfId="0" applyFont="1" applyFill="1" applyBorder="1" applyAlignment="1" applyProtection="1">
      <alignment/>
      <protection hidden="1"/>
    </xf>
    <xf numFmtId="0" fontId="8" fillId="3" borderId="22" xfId="0" applyFont="1" applyFill="1" applyBorder="1" applyAlignment="1" applyProtection="1">
      <alignment/>
      <protection hidden="1"/>
    </xf>
    <xf numFmtId="0" fontId="6" fillId="3" borderId="22" xfId="0" applyFont="1" applyFill="1" applyBorder="1" applyAlignment="1" applyProtection="1">
      <alignment/>
      <protection hidden="1"/>
    </xf>
    <xf numFmtId="0" fontId="1" fillId="3" borderId="23" xfId="0" applyFont="1" applyFill="1" applyBorder="1" applyAlignment="1" applyProtection="1">
      <alignment/>
      <protection hidden="1"/>
    </xf>
    <xf numFmtId="0" fontId="1" fillId="3" borderId="23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1" fillId="3" borderId="24" xfId="0" applyFont="1" applyFill="1" applyBorder="1" applyAlignment="1" applyProtection="1">
      <alignment/>
      <protection hidden="1"/>
    </xf>
    <xf numFmtId="0" fontId="0" fillId="2" borderId="25" xfId="0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/>
      <protection hidden="1"/>
    </xf>
    <xf numFmtId="0" fontId="1" fillId="3" borderId="27" xfId="0" applyFont="1" applyFill="1" applyBorder="1" applyAlignment="1" applyProtection="1">
      <alignment/>
      <protection hidden="1"/>
    </xf>
    <xf numFmtId="192" fontId="1" fillId="4" borderId="28" xfId="0" applyNumberFormat="1" applyFont="1" applyFill="1" applyBorder="1" applyAlignment="1" applyProtection="1">
      <alignment/>
      <protection hidden="1"/>
    </xf>
    <xf numFmtId="192" fontId="1" fillId="4" borderId="29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192" fontId="0" fillId="4" borderId="1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92" fontId="17" fillId="3" borderId="1" xfId="0" applyNumberFormat="1" applyFont="1" applyFill="1" applyBorder="1" applyAlignment="1" applyProtection="1">
      <alignment/>
      <protection/>
    </xf>
    <xf numFmtId="192" fontId="14" fillId="4" borderId="8" xfId="16" applyNumberFormat="1" applyFont="1" applyFill="1" applyBorder="1" applyAlignment="1" applyProtection="1">
      <alignment horizontal="right"/>
      <protection/>
    </xf>
    <xf numFmtId="192" fontId="14" fillId="4" borderId="0" xfId="16" applyNumberFormat="1" applyFont="1" applyFill="1" applyBorder="1" applyAlignment="1" applyProtection="1">
      <alignment horizontal="right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/>
      <protection/>
    </xf>
    <xf numFmtId="192" fontId="0" fillId="3" borderId="8" xfId="0" applyNumberFormat="1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 horizontal="left"/>
      <protection/>
    </xf>
    <xf numFmtId="192" fontId="0" fillId="4" borderId="8" xfId="0" applyNumberFormat="1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192" fontId="1" fillId="2" borderId="1" xfId="0" applyNumberFormat="1" applyFont="1" applyFill="1" applyBorder="1" applyAlignment="1" applyProtection="1">
      <alignment/>
      <protection hidden="1" locked="0"/>
    </xf>
    <xf numFmtId="192" fontId="1" fillId="2" borderId="3" xfId="0" applyNumberFormat="1" applyFont="1" applyFill="1" applyBorder="1" applyAlignment="1" applyProtection="1">
      <alignment/>
      <protection hidden="1" locked="0"/>
    </xf>
    <xf numFmtId="192" fontId="1" fillId="2" borderId="8" xfId="0" applyNumberFormat="1" applyFont="1" applyFill="1" applyBorder="1" applyAlignment="1" applyProtection="1">
      <alignment/>
      <protection hidden="1" locked="0"/>
    </xf>
    <xf numFmtId="192" fontId="0" fillId="2" borderId="1" xfId="0" applyNumberFormat="1" applyFont="1" applyFill="1" applyBorder="1" applyAlignment="1" applyProtection="1">
      <alignment/>
      <protection hidden="1" locked="0"/>
    </xf>
    <xf numFmtId="192" fontId="1" fillId="2" borderId="11" xfId="0" applyNumberFormat="1" applyFont="1" applyFill="1" applyBorder="1" applyAlignment="1" applyProtection="1">
      <alignment/>
      <protection hidden="1" locked="0"/>
    </xf>
    <xf numFmtId="193" fontId="1" fillId="2" borderId="1" xfId="19" applyNumberFormat="1" applyFont="1" applyFill="1" applyBorder="1" applyAlignment="1" applyProtection="1">
      <alignment/>
      <protection hidden="1" locked="0"/>
    </xf>
    <xf numFmtId="192" fontId="1" fillId="2" borderId="8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 horizontal="left" vertical="top"/>
      <protection/>
    </xf>
    <xf numFmtId="0" fontId="19" fillId="3" borderId="8" xfId="0" applyFont="1" applyFill="1" applyBorder="1" applyAlignment="1" applyProtection="1">
      <alignment/>
      <protection/>
    </xf>
    <xf numFmtId="192" fontId="0" fillId="3" borderId="1" xfId="0" applyNumberFormat="1" applyFill="1" applyBorder="1" applyAlignment="1" applyProtection="1">
      <alignment/>
      <protection hidden="1"/>
    </xf>
    <xf numFmtId="193" fontId="0" fillId="3" borderId="1" xfId="0" applyNumberFormat="1" applyFont="1" applyFill="1" applyBorder="1" applyAlignment="1" applyProtection="1">
      <alignment horizontal="right"/>
      <protection hidden="1"/>
    </xf>
    <xf numFmtId="192" fontId="0" fillId="3" borderId="3" xfId="0" applyNumberFormat="1" applyFill="1" applyBorder="1" applyAlignment="1" applyProtection="1">
      <alignment/>
      <protection hidden="1"/>
    </xf>
    <xf numFmtId="193" fontId="0" fillId="3" borderId="3" xfId="0" applyNumberFormat="1" applyFont="1" applyFill="1" applyBorder="1" applyAlignment="1" applyProtection="1">
      <alignment horizontal="right"/>
      <protection hidden="1"/>
    </xf>
    <xf numFmtId="0" fontId="14" fillId="3" borderId="6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94" fontId="15" fillId="3" borderId="0" xfId="16" applyNumberFormat="1" applyFont="1" applyFill="1" applyBorder="1" applyAlignment="1" applyProtection="1">
      <alignment horizontal="right"/>
      <protection locked="0"/>
    </xf>
    <xf numFmtId="194" fontId="15" fillId="3" borderId="8" xfId="16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/>
      <protection hidden="1"/>
    </xf>
    <xf numFmtId="192" fontId="0" fillId="3" borderId="22" xfId="0" applyNumberFormat="1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  <protection hidden="1"/>
    </xf>
    <xf numFmtId="192" fontId="1" fillId="2" borderId="23" xfId="0" applyNumberFormat="1" applyFont="1" applyFill="1" applyBorder="1" applyAlignment="1" applyProtection="1">
      <alignment/>
      <protection hidden="1" locked="0"/>
    </xf>
    <xf numFmtId="193" fontId="1" fillId="2" borderId="23" xfId="19" applyNumberFormat="1" applyFont="1" applyFill="1" applyBorder="1" applyAlignment="1" applyProtection="1">
      <alignment/>
      <protection hidden="1" locked="0"/>
    </xf>
    <xf numFmtId="192" fontId="1" fillId="4" borderId="23" xfId="0" applyNumberFormat="1" applyFont="1" applyFill="1" applyBorder="1" applyAlignment="1" applyProtection="1">
      <alignment/>
      <protection hidden="1"/>
    </xf>
    <xf numFmtId="192" fontId="1" fillId="2" borderId="24" xfId="0" applyNumberFormat="1" applyFont="1" applyFill="1" applyBorder="1" applyAlignment="1" applyProtection="1">
      <alignment/>
      <protection hidden="1" locked="0"/>
    </xf>
    <xf numFmtId="192" fontId="0" fillId="3" borderId="23" xfId="0" applyNumberFormat="1" applyFont="1" applyFill="1" applyBorder="1" applyAlignment="1" applyProtection="1">
      <alignment/>
      <protection hidden="1"/>
    </xf>
    <xf numFmtId="49" fontId="0" fillId="3" borderId="22" xfId="0" applyNumberFormat="1" applyFont="1" applyFill="1" applyBorder="1" applyAlignment="1" applyProtection="1">
      <alignment horizontal="center"/>
      <protection hidden="1"/>
    </xf>
    <xf numFmtId="192" fontId="0" fillId="2" borderId="23" xfId="0" applyNumberFormat="1" applyFont="1" applyFill="1" applyBorder="1" applyAlignment="1" applyProtection="1">
      <alignment/>
      <protection hidden="1" locked="0"/>
    </xf>
    <xf numFmtId="192" fontId="1" fillId="4" borderId="24" xfId="0" applyNumberFormat="1" applyFont="1" applyFill="1" applyBorder="1" applyAlignment="1" applyProtection="1">
      <alignment/>
      <protection hidden="1"/>
    </xf>
    <xf numFmtId="192" fontId="1" fillId="4" borderId="26" xfId="0" applyNumberFormat="1" applyFont="1" applyFill="1" applyBorder="1" applyAlignment="1" applyProtection="1">
      <alignment/>
      <protection hidden="1"/>
    </xf>
    <xf numFmtId="3" fontId="5" fillId="3" borderId="30" xfId="0" applyNumberFormat="1" applyFont="1" applyFill="1" applyBorder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2" fillId="3" borderId="13" xfId="0" applyFont="1" applyFill="1" applyBorder="1" applyAlignment="1" applyProtection="1">
      <alignment horizontal="center"/>
      <protection hidden="1"/>
    </xf>
    <xf numFmtId="192" fontId="0" fillId="3" borderId="13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92" fontId="1" fillId="4" borderId="0" xfId="0" applyNumberFormat="1" applyFont="1" applyFill="1" applyBorder="1" applyAlignment="1" applyProtection="1">
      <alignment/>
      <protection hidden="1"/>
    </xf>
    <xf numFmtId="192" fontId="0" fillId="3" borderId="0" xfId="0" applyNumberFormat="1" applyFont="1" applyFill="1" applyBorder="1" applyAlignment="1" applyProtection="1">
      <alignment/>
      <protection hidden="1"/>
    </xf>
    <xf numFmtId="192" fontId="0" fillId="4" borderId="0" xfId="0" applyNumberFormat="1" applyFont="1" applyFill="1" applyBorder="1" applyAlignment="1" applyProtection="1">
      <alignment/>
      <protection hidden="1"/>
    </xf>
    <xf numFmtId="192" fontId="1" fillId="4" borderId="12" xfId="0" applyNumberFormat="1" applyFont="1" applyFill="1" applyBorder="1" applyAlignment="1" applyProtection="1">
      <alignment/>
      <protection hidden="1"/>
    </xf>
    <xf numFmtId="192" fontId="1" fillId="4" borderId="27" xfId="0" applyNumberFormat="1" applyFont="1" applyFill="1" applyBorder="1" applyAlignment="1" applyProtection="1">
      <alignment/>
      <protection hidden="1"/>
    </xf>
    <xf numFmtId="193" fontId="0" fillId="3" borderId="1" xfId="0" applyNumberFormat="1" applyFont="1" applyFill="1" applyBorder="1" applyAlignment="1" applyProtection="1">
      <alignment/>
      <protection/>
    </xf>
    <xf numFmtId="193" fontId="0" fillId="3" borderId="3" xfId="0" applyNumberFormat="1" applyFont="1" applyFill="1" applyBorder="1" applyAlignment="1" applyProtection="1">
      <alignment/>
      <protection/>
    </xf>
    <xf numFmtId="49" fontId="11" fillId="3" borderId="6" xfId="0" applyNumberFormat="1" applyFont="1" applyFill="1" applyBorder="1" applyAlignment="1" applyProtection="1">
      <alignment/>
      <protection/>
    </xf>
    <xf numFmtId="49" fontId="11" fillId="3" borderId="0" xfId="0" applyNumberFormat="1" applyFont="1" applyFill="1" applyBorder="1" applyAlignment="1" applyProtection="1">
      <alignment/>
      <protection/>
    </xf>
    <xf numFmtId="49" fontId="11" fillId="3" borderId="8" xfId="0" applyNumberFormat="1" applyFont="1" applyFill="1" applyBorder="1" applyAlignment="1" applyProtection="1">
      <alignment/>
      <protection/>
    </xf>
    <xf numFmtId="3" fontId="6" fillId="3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/>
    </xf>
    <xf numFmtId="0" fontId="6" fillId="3" borderId="14" xfId="0" applyFont="1" applyFill="1" applyBorder="1" applyAlignment="1" applyProtection="1">
      <alignment vertical="center" wrapText="1" shrinkToFit="1"/>
      <protection/>
    </xf>
    <xf numFmtId="0" fontId="6" fillId="3" borderId="1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/>
      <protection/>
    </xf>
    <xf numFmtId="0" fontId="0" fillId="3" borderId="14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192" fontId="1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1" fillId="3" borderId="14" xfId="0" applyFont="1" applyFill="1" applyBorder="1" applyAlignment="1" applyProtection="1">
      <alignment vertical="top"/>
      <protection/>
    </xf>
    <xf numFmtId="0" fontId="1" fillId="3" borderId="2" xfId="0" applyFont="1" applyFill="1" applyBorder="1" applyAlignment="1" applyProtection="1">
      <alignment vertical="top" wrapText="1"/>
      <protection/>
    </xf>
    <xf numFmtId="192" fontId="0" fillId="3" borderId="14" xfId="0" applyNumberFormat="1" applyFill="1" applyBorder="1" applyAlignment="1" applyProtection="1">
      <alignment/>
      <protection/>
    </xf>
    <xf numFmtId="192" fontId="0" fillId="3" borderId="15" xfId="0" applyNumberForma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vertical="top"/>
      <protection/>
    </xf>
    <xf numFmtId="0" fontId="0" fillId="3" borderId="6" xfId="0" applyFont="1" applyFill="1" applyBorder="1" applyAlignment="1" applyProtection="1">
      <alignment vertical="top" wrapText="1"/>
      <protection/>
    </xf>
    <xf numFmtId="192" fontId="0" fillId="0" borderId="7" xfId="0" applyNumberFormat="1" applyFill="1" applyBorder="1" applyAlignment="1" applyProtection="1">
      <alignment/>
      <protection locked="0"/>
    </xf>
    <xf numFmtId="192" fontId="0" fillId="3" borderId="8" xfId="0" applyNumberFormat="1" applyFill="1" applyBorder="1" applyAlignment="1" applyProtection="1">
      <alignment/>
      <protection/>
    </xf>
    <xf numFmtId="192" fontId="1" fillId="4" borderId="1" xfId="0" applyNumberFormat="1" applyFont="1" applyFill="1" applyBorder="1" applyAlignment="1" applyProtection="1">
      <alignment/>
      <protection/>
    </xf>
    <xf numFmtId="192" fontId="1" fillId="4" borderId="8" xfId="0" applyNumberFormat="1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/>
    </xf>
    <xf numFmtId="192" fontId="0" fillId="3" borderId="11" xfId="0" applyNumberFormat="1" applyFill="1" applyBorder="1" applyAlignment="1" applyProtection="1">
      <alignment/>
      <protection/>
    </xf>
    <xf numFmtId="192" fontId="1" fillId="0" borderId="3" xfId="0" applyNumberFormat="1" applyFont="1" applyFill="1" applyBorder="1" applyAlignment="1" applyProtection="1">
      <alignment/>
      <protection locked="0"/>
    </xf>
    <xf numFmtId="192" fontId="1" fillId="0" borderId="11" xfId="0" applyNumberFormat="1" applyFont="1" applyFill="1" applyBorder="1" applyAlignment="1" applyProtection="1">
      <alignment/>
      <protection locked="0"/>
    </xf>
    <xf numFmtId="0" fontId="1" fillId="3" borderId="14" xfId="0" applyFont="1" applyFill="1" applyBorder="1" applyAlignment="1" applyProtection="1">
      <alignment vertical="top" wrapText="1"/>
      <protection/>
    </xf>
    <xf numFmtId="0" fontId="1" fillId="3" borderId="6" xfId="0" applyFont="1" applyFill="1" applyBorder="1" applyAlignment="1" applyProtection="1">
      <alignment vertical="top"/>
      <protection/>
    </xf>
    <xf numFmtId="0" fontId="1" fillId="3" borderId="6" xfId="0" applyFont="1" applyFill="1" applyBorder="1" applyAlignment="1" applyProtection="1">
      <alignment vertical="top" wrapText="1"/>
      <protection/>
    </xf>
    <xf numFmtId="192" fontId="0" fillId="4" borderId="1" xfId="0" applyNumberFormat="1" applyFill="1" applyBorder="1" applyAlignment="1" applyProtection="1">
      <alignment/>
      <protection/>
    </xf>
    <xf numFmtId="192" fontId="0" fillId="0" borderId="1" xfId="0" applyNumberForma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 wrapText="1"/>
      <protection/>
    </xf>
    <xf numFmtId="192" fontId="0" fillId="2" borderId="1" xfId="0" applyNumberFormat="1" applyFill="1" applyBorder="1" applyAlignment="1" applyProtection="1">
      <alignment/>
      <protection locked="0"/>
    </xf>
    <xf numFmtId="192" fontId="1" fillId="4" borderId="2" xfId="0" applyNumberFormat="1" applyFont="1" applyFill="1" applyBorder="1" applyAlignment="1" applyProtection="1">
      <alignment/>
      <protection/>
    </xf>
    <xf numFmtId="192" fontId="19" fillId="3" borderId="1" xfId="0" applyNumberFormat="1" applyFont="1" applyFill="1" applyBorder="1" applyAlignment="1" applyProtection="1">
      <alignment/>
      <protection/>
    </xf>
    <xf numFmtId="192" fontId="0" fillId="3" borderId="1" xfId="0" applyNumberFormat="1" applyFont="1" applyFill="1" applyBorder="1" applyAlignment="1" applyProtection="1">
      <alignment/>
      <protection/>
    </xf>
    <xf numFmtId="192" fontId="0" fillId="3" borderId="1" xfId="0" applyNumberFormat="1" applyFont="1" applyFill="1" applyBorder="1" applyAlignment="1" applyProtection="1">
      <alignment/>
      <protection locked="0"/>
    </xf>
    <xf numFmtId="192" fontId="0" fillId="3" borderId="10" xfId="0" applyNumberFormat="1" applyFill="1" applyBorder="1" applyAlignment="1" applyProtection="1">
      <alignment/>
      <protection/>
    </xf>
    <xf numFmtId="192" fontId="1" fillId="2" borderId="2" xfId="0" applyNumberFormat="1" applyFont="1" applyFill="1" applyBorder="1" applyAlignment="1" applyProtection="1">
      <alignment/>
      <protection locked="0"/>
    </xf>
    <xf numFmtId="192" fontId="1" fillId="2" borderId="15" xfId="0" applyNumberFormat="1" applyFont="1" applyFill="1" applyBorder="1" applyAlignment="1" applyProtection="1">
      <alignment/>
      <protection locked="0"/>
    </xf>
    <xf numFmtId="192" fontId="0" fillId="3" borderId="13" xfId="0" applyNumberFormat="1" applyFill="1" applyBorder="1" applyAlignment="1" applyProtection="1">
      <alignment/>
      <protection/>
    </xf>
    <xf numFmtId="192" fontId="1" fillId="4" borderId="15" xfId="0" applyNumberFormat="1" applyFont="1" applyFill="1" applyBorder="1" applyAlignment="1" applyProtection="1">
      <alignment/>
      <protection/>
    </xf>
    <xf numFmtId="192" fontId="0" fillId="3" borderId="2" xfId="0" applyNumberFormat="1" applyFill="1" applyBorder="1" applyAlignment="1" applyProtection="1">
      <alignment horizontal="left"/>
      <protection/>
    </xf>
    <xf numFmtId="192" fontId="0" fillId="3" borderId="13" xfId="0" applyNumberFormat="1" applyFill="1" applyBorder="1" applyAlignment="1" applyProtection="1">
      <alignment horizontal="left"/>
      <protection/>
    </xf>
    <xf numFmtId="192" fontId="1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92" fontId="0" fillId="0" borderId="0" xfId="0" applyNumberForma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223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1" fillId="3" borderId="4" xfId="0" applyFont="1" applyFill="1" applyBorder="1" applyAlignment="1" applyProtection="1">
      <alignment vertical="top"/>
      <protection/>
    </xf>
    <xf numFmtId="0" fontId="0" fillId="3" borderId="3" xfId="0" applyFill="1" applyBorder="1" applyAlignment="1" applyProtection="1">
      <alignment vertical="top"/>
      <protection/>
    </xf>
    <xf numFmtId="0" fontId="11" fillId="3" borderId="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198" fontId="0" fillId="0" borderId="0" xfId="0" applyNumberFormat="1" applyFill="1" applyBorder="1" applyAlignment="1" applyProtection="1">
      <alignment horizontal="left" vertical="center" wrapText="1"/>
      <protection locked="0"/>
    </xf>
    <xf numFmtId="198" fontId="0" fillId="0" borderId="0" xfId="0" applyNumberFormat="1" applyBorder="1" applyAlignment="1" applyProtection="1">
      <alignment horizontal="left" vertical="center" wrapText="1"/>
      <protection locked="0"/>
    </xf>
    <xf numFmtId="198" fontId="0" fillId="0" borderId="12" xfId="0" applyNumberFormat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49" fontId="0" fillId="0" borderId="6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8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5" xfId="0" applyNumberFormat="1" applyFill="1" applyBorder="1" applyAlignment="1" applyProtection="1">
      <alignment/>
      <protection locked="0"/>
    </xf>
    <xf numFmtId="49" fontId="0" fillId="0" borderId="9" xfId="0" applyNumberFormat="1" applyFill="1" applyBorder="1" applyAlignment="1" applyProtection="1">
      <alignment/>
      <protection locked="0"/>
    </xf>
    <xf numFmtId="49" fontId="0" fillId="0" borderId="7" xfId="0" applyNumberForma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/>
    </xf>
    <xf numFmtId="0" fontId="6" fillId="3" borderId="15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vertical="center" wrapText="1" shrinkToFit="1"/>
      <protection/>
    </xf>
    <xf numFmtId="0" fontId="0" fillId="0" borderId="3" xfId="0" applyBorder="1" applyAlignment="1" applyProtection="1">
      <alignment vertical="center" wrapText="1" shrinkToFit="1"/>
      <protection/>
    </xf>
    <xf numFmtId="0" fontId="5" fillId="3" borderId="5" xfId="0" applyFont="1" applyFill="1" applyBorder="1" applyAlignment="1" applyProtection="1">
      <alignment vertical="center" wrapText="1" shrinkToFit="1"/>
      <protection/>
    </xf>
    <xf numFmtId="0" fontId="0" fillId="0" borderId="10" xfId="0" applyBorder="1" applyAlignment="1" applyProtection="1">
      <alignment vertical="center" wrapText="1" shrinkToFit="1"/>
      <protection/>
    </xf>
    <xf numFmtId="3" fontId="6" fillId="3" borderId="9" xfId="0" applyNumberFormat="1" applyFont="1" applyFill="1" applyBorder="1" applyAlignment="1" applyProtection="1">
      <alignment horizontal="center" vertical="center" wrapText="1"/>
      <protection/>
    </xf>
    <xf numFmtId="3" fontId="6" fillId="3" borderId="12" xfId="0" applyNumberFormat="1" applyFont="1" applyFill="1" applyBorder="1" applyAlignment="1" applyProtection="1">
      <alignment horizontal="center" vertical="center" wrapText="1"/>
      <protection/>
    </xf>
    <xf numFmtId="3" fontId="6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3" borderId="11" xfId="0" applyNumberFormat="1" applyFont="1" applyFill="1" applyBorder="1" applyAlignment="1" applyProtection="1">
      <alignment horizontal="center" vertical="center" wrapText="1"/>
      <protection/>
    </xf>
    <xf numFmtId="3" fontId="5" fillId="3" borderId="4" xfId="0" applyNumberFormat="1" applyFont="1" applyFill="1" applyBorder="1" applyAlignment="1" applyProtection="1">
      <alignment vertical="center" wrapText="1" shrinkToFit="1"/>
      <protection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17" fillId="3" borderId="6" xfId="0" applyNumberFormat="1" applyFont="1" applyFill="1" applyBorder="1" applyAlignment="1" applyProtection="1">
      <alignment horizontal="left"/>
      <protection/>
    </xf>
    <xf numFmtId="49" fontId="17" fillId="3" borderId="0" xfId="0" applyNumberFormat="1" applyFont="1" applyFill="1" applyBorder="1" applyAlignment="1" applyProtection="1">
      <alignment horizontal="left"/>
      <protection/>
    </xf>
    <xf numFmtId="49" fontId="17" fillId="3" borderId="8" xfId="0" applyNumberFormat="1" applyFont="1" applyFill="1" applyBorder="1" applyAlignment="1" applyProtection="1">
      <alignment horizontal="left"/>
      <protection/>
    </xf>
    <xf numFmtId="3" fontId="5" fillId="3" borderId="5" xfId="0" applyNumberFormat="1" applyFont="1" applyFill="1" applyBorder="1" applyAlignment="1" applyProtection="1">
      <alignment vertical="center" wrapText="1" shrinkToFit="1"/>
      <protection/>
    </xf>
    <xf numFmtId="3" fontId="5" fillId="3" borderId="9" xfId="0" applyNumberFormat="1" applyFont="1" applyFill="1" applyBorder="1" applyAlignment="1" applyProtection="1">
      <alignment horizontal="center" vertical="center" wrapText="1" shrinkToFit="1"/>
      <protection/>
    </xf>
    <xf numFmtId="3" fontId="5" fillId="3" borderId="12" xfId="0" applyNumberFormat="1" applyFont="1" applyFill="1" applyBorder="1" applyAlignment="1" applyProtection="1">
      <alignment horizontal="center" vertical="center" wrapText="1" shrinkToFit="1"/>
      <protection/>
    </xf>
    <xf numFmtId="3" fontId="1" fillId="3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1" fillId="3" borderId="9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left" vertical="center"/>
      <protection/>
    </xf>
    <xf numFmtId="0" fontId="5" fillId="3" borderId="10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 vertical="center"/>
      <protection/>
    </xf>
    <xf numFmtId="3" fontId="1" fillId="3" borderId="1" xfId="0" applyNumberFormat="1" applyFont="1" applyFill="1" applyBorder="1" applyAlignment="1" applyProtection="1">
      <alignment horizontal="center" vertical="center"/>
      <protection/>
    </xf>
    <xf numFmtId="3" fontId="1" fillId="3" borderId="3" xfId="0" applyNumberFormat="1" applyFont="1" applyFill="1" applyBorder="1" applyAlignment="1" applyProtection="1">
      <alignment horizontal="center" vertical="center"/>
      <protection/>
    </xf>
    <xf numFmtId="3" fontId="6" fillId="3" borderId="13" xfId="0" applyNumberFormat="1" applyFont="1" applyFill="1" applyBorder="1" applyAlignment="1" applyProtection="1">
      <alignment horizontal="center" vertical="center" wrapText="1"/>
      <protection/>
    </xf>
    <xf numFmtId="3" fontId="6" fillId="3" borderId="15" xfId="0" applyNumberFormat="1" applyFont="1" applyFill="1" applyBorder="1" applyAlignment="1" applyProtection="1">
      <alignment horizontal="center" vertical="center" wrapText="1"/>
      <protection/>
    </xf>
    <xf numFmtId="3" fontId="6" fillId="3" borderId="13" xfId="0" applyNumberFormat="1" applyFont="1" applyFill="1" applyBorder="1" applyAlignment="1" applyProtection="1">
      <alignment horizontal="right" vertical="center"/>
      <protection/>
    </xf>
    <xf numFmtId="3" fontId="5" fillId="3" borderId="5" xfId="0" applyNumberFormat="1" applyFont="1" applyFill="1" applyBorder="1" applyAlignment="1" applyProtection="1">
      <alignment horizontal="left" vertical="center" wrapText="1" shrinkToFit="1"/>
      <protection/>
    </xf>
    <xf numFmtId="0" fontId="22" fillId="0" borderId="10" xfId="0" applyFont="1" applyBorder="1" applyAlignment="1" applyProtection="1">
      <alignment horizontal="left" vertical="center" wrapText="1" shrinkToFit="1"/>
      <protection/>
    </xf>
    <xf numFmtId="0" fontId="22" fillId="3" borderId="10" xfId="0" applyFont="1" applyFill="1" applyBorder="1" applyAlignment="1" applyProtection="1">
      <alignment vertical="center" wrapText="1" shrinkToFit="1"/>
      <protection/>
    </xf>
    <xf numFmtId="192" fontId="6" fillId="3" borderId="9" xfId="0" applyNumberFormat="1" applyFont="1" applyFill="1" applyBorder="1" applyAlignment="1" applyProtection="1">
      <alignment horizontal="center" vertical="center"/>
      <protection/>
    </xf>
    <xf numFmtId="192" fontId="6" fillId="3" borderId="12" xfId="0" applyNumberFormat="1" applyFont="1" applyFill="1" applyBorder="1" applyAlignment="1" applyProtection="1">
      <alignment horizontal="center" vertical="center"/>
      <protection/>
    </xf>
    <xf numFmtId="192" fontId="5" fillId="3" borderId="9" xfId="0" applyNumberFormat="1" applyFont="1" applyFill="1" applyBorder="1" applyAlignment="1" applyProtection="1">
      <alignment horizontal="left" vertical="center"/>
      <protection/>
    </xf>
    <xf numFmtId="192" fontId="5" fillId="3" borderId="12" xfId="0" applyNumberFormat="1" applyFont="1" applyFill="1" applyBorder="1" applyAlignment="1" applyProtection="1">
      <alignment horizontal="left" vertical="center"/>
      <protection/>
    </xf>
    <xf numFmtId="192" fontId="6" fillId="3" borderId="14" xfId="0" applyNumberFormat="1" applyFont="1" applyFill="1" applyBorder="1" applyAlignment="1" applyProtection="1">
      <alignment horizontal="center"/>
      <protection/>
    </xf>
    <xf numFmtId="192" fontId="6" fillId="3" borderId="15" xfId="0" applyNumberFormat="1" applyFont="1" applyFill="1" applyBorder="1" applyAlignment="1" applyProtection="1">
      <alignment horizontal="center"/>
      <protection/>
    </xf>
    <xf numFmtId="192" fontId="6" fillId="3" borderId="13" xfId="0" applyNumberFormat="1" applyFont="1" applyFill="1" applyBorder="1" applyAlignment="1" applyProtection="1">
      <alignment horizontal="center"/>
      <protection/>
    </xf>
    <xf numFmtId="3" fontId="5" fillId="3" borderId="4" xfId="0" applyNumberFormat="1" applyFont="1" applyFill="1" applyBorder="1" applyAlignment="1" applyProtection="1">
      <alignment vertical="center"/>
      <protection/>
    </xf>
    <xf numFmtId="3" fontId="5" fillId="3" borderId="3" xfId="0" applyNumberFormat="1" applyFont="1" applyFill="1" applyBorder="1" applyAlignment="1" applyProtection="1">
      <alignment vertical="center"/>
      <protection/>
    </xf>
    <xf numFmtId="49" fontId="5" fillId="3" borderId="5" xfId="0" applyNumberFormat="1" applyFont="1" applyFill="1" applyBorder="1" applyAlignment="1" applyProtection="1">
      <alignment horizontal="left" vertical="center" wrapText="1" shrinkToFit="1"/>
      <protection/>
    </xf>
    <xf numFmtId="49" fontId="5" fillId="3" borderId="10" xfId="0" applyNumberFormat="1" applyFont="1" applyFill="1" applyBorder="1" applyAlignment="1" applyProtection="1">
      <alignment horizontal="left" vertical="center" wrapText="1" shrinkToFit="1"/>
      <protection/>
    </xf>
    <xf numFmtId="3" fontId="5" fillId="3" borderId="9" xfId="0" applyNumberFormat="1" applyFont="1" applyFill="1" applyBorder="1" applyAlignment="1" applyProtection="1">
      <alignment horizontal="left" vertical="center"/>
      <protection hidden="1"/>
    </xf>
    <xf numFmtId="3" fontId="5" fillId="3" borderId="12" xfId="0" applyNumberFormat="1" applyFont="1" applyFill="1" applyBorder="1" applyAlignment="1" applyProtection="1">
      <alignment horizontal="left" vertical="center"/>
      <protection hidden="1"/>
    </xf>
    <xf numFmtId="3" fontId="6" fillId="3" borderId="7" xfId="0" applyNumberFormat="1" applyFont="1" applyFill="1" applyBorder="1" applyAlignment="1" applyProtection="1">
      <alignment horizontal="center" vertical="center"/>
      <protection hidden="1"/>
    </xf>
    <xf numFmtId="3" fontId="6" fillId="3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9" xfId="0" applyNumberFormat="1" applyFill="1" applyBorder="1" applyAlignment="1" applyProtection="1">
      <alignment horizontal="left" vertical="top" wrapText="1"/>
      <protection locked="0"/>
    </xf>
    <xf numFmtId="49" fontId="0" fillId="0" borderId="7" xfId="0" applyNumberFormat="1" applyFill="1" applyBorder="1" applyAlignment="1" applyProtection="1">
      <alignment horizontal="left" vertical="top" wrapText="1"/>
      <protection locked="0"/>
    </xf>
    <xf numFmtId="49" fontId="0" fillId="0" borderId="6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8" xfId="0" applyNumberFormat="1" applyFont="1" applyFill="1" applyBorder="1" applyAlignment="1" applyProtection="1">
      <alignment horizontal="left" vertical="top" wrapText="1"/>
      <protection locked="0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 shrinkToFit="1"/>
      <protection/>
    </xf>
    <xf numFmtId="49" fontId="5" fillId="3" borderId="13" xfId="0" applyNumberFormat="1" applyFont="1" applyFill="1" applyBorder="1" applyAlignment="1" applyProtection="1">
      <alignment horizontal="center" vertical="center" wrapText="1" shrinkToFit="1"/>
      <protection/>
    </xf>
    <xf numFmtId="49" fontId="5" fillId="3" borderId="15" xfId="0" applyNumberFormat="1" applyFont="1" applyFill="1" applyBorder="1" applyAlignment="1" applyProtection="1">
      <alignment horizontal="center" vertical="center" wrapText="1" shrinkToFit="1"/>
      <protection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3" fontId="6" fillId="3" borderId="35" xfId="0" applyNumberFormat="1" applyFont="1" applyFill="1" applyBorder="1" applyAlignment="1" applyProtection="1">
      <alignment horizontal="center" vertical="center"/>
      <protection hidden="1"/>
    </xf>
    <xf numFmtId="3" fontId="6" fillId="3" borderId="36" xfId="0" applyNumberFormat="1" applyFont="1" applyFill="1" applyBorder="1" applyAlignment="1" applyProtection="1">
      <alignment horizontal="center" vertical="center"/>
      <protection hidden="1"/>
    </xf>
    <xf numFmtId="192" fontId="5" fillId="3" borderId="9" xfId="0" applyNumberFormat="1" applyFont="1" applyFill="1" applyBorder="1" applyAlignment="1" applyProtection="1">
      <alignment horizontal="right" vertical="center"/>
      <protection/>
    </xf>
    <xf numFmtId="192" fontId="5" fillId="3" borderId="7" xfId="0" applyNumberFormat="1" applyFont="1" applyFill="1" applyBorder="1" applyAlignment="1" applyProtection="1">
      <alignment horizontal="right" vertical="center"/>
      <protection/>
    </xf>
    <xf numFmtId="192" fontId="5" fillId="3" borderId="12" xfId="0" applyNumberFormat="1" applyFont="1" applyFill="1" applyBorder="1" applyAlignment="1" applyProtection="1">
      <alignment horizontal="right" vertical="center"/>
      <protection/>
    </xf>
    <xf numFmtId="192" fontId="5" fillId="3" borderId="11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rifpr&#252;fungen_GAS\000_Allgemein\Erhebungsbogen_GAS\erhebungsbogen_2005_gas\00_Allgemein\Template2004_Gas(Basi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ggu\LOKALE~1\Temp\notesABC2C5\Template2004_Gas(Basi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arifpr&#252;fungen_GAS\000_Allgemein\Erhebungsbogen_GAS\erhebungsbogen_2007_gas\Prozesskostenblatt\versand_20080914\Prozesskostenblatt_2008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e Informationen"/>
      <sheetName val="G. Prozesskostenblatt"/>
      <sheetName val="Anmerk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12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3.421875" style="23" customWidth="1"/>
    <col min="2" max="2" width="35.28125" style="23" customWidth="1"/>
    <col min="3" max="3" width="54.8515625" style="23" customWidth="1"/>
    <col min="4" max="4" width="3.421875" style="23" customWidth="1"/>
    <col min="5" max="16384" width="11.421875" style="23" customWidth="1"/>
  </cols>
  <sheetData>
    <row r="1" spans="1:4" ht="12.75">
      <c r="A1" s="34"/>
      <c r="B1" s="35"/>
      <c r="C1" s="35"/>
      <c r="D1" s="36"/>
    </row>
    <row r="2" spans="1:4" ht="12.75">
      <c r="A2" s="37"/>
      <c r="B2" s="33"/>
      <c r="C2" s="33"/>
      <c r="D2" s="38"/>
    </row>
    <row r="3" spans="1:4" ht="12.75">
      <c r="A3" s="37"/>
      <c r="B3" s="33"/>
      <c r="C3" s="33"/>
      <c r="D3" s="38"/>
    </row>
    <row r="4" spans="1:4" ht="12.75">
      <c r="A4" s="37"/>
      <c r="B4" s="33"/>
      <c r="C4" s="33"/>
      <c r="D4" s="38"/>
    </row>
    <row r="5" spans="1:4" ht="12.75">
      <c r="A5" s="37"/>
      <c r="B5" s="33"/>
      <c r="C5" s="33"/>
      <c r="D5" s="38"/>
    </row>
    <row r="6" spans="1:4" ht="12.75">
      <c r="A6" s="37"/>
      <c r="B6" s="33"/>
      <c r="C6" s="33"/>
      <c r="D6" s="38"/>
    </row>
    <row r="7" spans="1:4" ht="27.75" customHeight="1">
      <c r="A7" s="456" t="s">
        <v>215</v>
      </c>
      <c r="B7" s="457"/>
      <c r="C7" s="457"/>
      <c r="D7" s="39"/>
    </row>
    <row r="8" spans="1:4" ht="20.25">
      <c r="A8" s="385"/>
      <c r="B8" s="386" t="s">
        <v>449</v>
      </c>
      <c r="C8" s="386"/>
      <c r="D8" s="387"/>
    </row>
    <row r="9" spans="1:4" ht="12.75">
      <c r="A9" s="461" t="s">
        <v>586</v>
      </c>
      <c r="B9" s="462"/>
      <c r="C9" s="462"/>
      <c r="D9" s="463"/>
    </row>
    <row r="10" spans="1:4" ht="12.75">
      <c r="A10" s="37"/>
      <c r="B10" s="33"/>
      <c r="C10" s="33"/>
      <c r="D10" s="38"/>
    </row>
    <row r="11" spans="1:4" ht="15" customHeight="1">
      <c r="A11" s="37"/>
      <c r="B11" s="50" t="s">
        <v>399</v>
      </c>
      <c r="C11" s="319" t="str">
        <f>VLOOKUP(A99,A100:H121,8,TRUE)</f>
        <v>MUSTERNETZBETREIBER</v>
      </c>
      <c r="D11" s="345" t="s">
        <v>442</v>
      </c>
    </row>
    <row r="12" spans="1:4" ht="12.75">
      <c r="A12" s="37"/>
      <c r="B12" s="42"/>
      <c r="C12" s="344"/>
      <c r="D12" s="38"/>
    </row>
    <row r="13" spans="1:4" ht="15" customHeight="1">
      <c r="A13" s="37"/>
      <c r="B13" s="48" t="s">
        <v>3</v>
      </c>
      <c r="C13" s="6"/>
      <c r="D13" s="38"/>
    </row>
    <row r="14" spans="1:4" ht="15" customHeight="1">
      <c r="A14" s="37"/>
      <c r="B14" s="43"/>
      <c r="C14" s="44"/>
      <c r="D14" s="38"/>
    </row>
    <row r="15" spans="1:4" ht="12.75">
      <c r="A15" s="37"/>
      <c r="B15" s="454" t="s">
        <v>216</v>
      </c>
      <c r="C15" s="11"/>
      <c r="D15" s="38"/>
    </row>
    <row r="16" spans="1:4" ht="12.75">
      <c r="A16" s="37"/>
      <c r="B16" s="455"/>
      <c r="C16" s="11"/>
      <c r="D16" s="38"/>
    </row>
    <row r="17" spans="1:4" ht="12.75">
      <c r="A17" s="37"/>
      <c r="B17" s="43"/>
      <c r="C17" s="45"/>
      <c r="D17" s="38"/>
    </row>
    <row r="18" spans="1:4" ht="12.75">
      <c r="A18" s="37"/>
      <c r="B18" s="42" t="s">
        <v>217</v>
      </c>
      <c r="C18" s="45"/>
      <c r="D18" s="38"/>
    </row>
    <row r="19" spans="1:4" ht="12.75">
      <c r="A19" s="37"/>
      <c r="B19" s="46" t="s">
        <v>4</v>
      </c>
      <c r="C19" s="11"/>
      <c r="D19" s="38"/>
    </row>
    <row r="20" spans="1:4" ht="12.75">
      <c r="A20" s="37"/>
      <c r="B20" s="47" t="s">
        <v>5</v>
      </c>
      <c r="C20" s="11"/>
      <c r="D20" s="38"/>
    </row>
    <row r="21" spans="1:4" ht="12.75">
      <c r="A21" s="37"/>
      <c r="B21" s="47" t="s">
        <v>6</v>
      </c>
      <c r="C21" s="13"/>
      <c r="D21" s="38"/>
    </row>
    <row r="22" spans="1:4" ht="12.75">
      <c r="A22" s="37"/>
      <c r="B22" s="43"/>
      <c r="C22" s="43"/>
      <c r="D22" s="38"/>
    </row>
    <row r="23" spans="1:4" ht="13.5" customHeight="1">
      <c r="A23" s="37"/>
      <c r="B23" s="48" t="s">
        <v>298</v>
      </c>
      <c r="C23" s="5"/>
      <c r="D23" s="38"/>
    </row>
    <row r="24" spans="1:4" ht="12.75">
      <c r="A24" s="37"/>
      <c r="B24" s="33"/>
      <c r="C24" s="33"/>
      <c r="D24" s="38"/>
    </row>
    <row r="25" spans="1:4" ht="12.75">
      <c r="A25" s="37"/>
      <c r="B25" s="33"/>
      <c r="C25" s="33"/>
      <c r="D25" s="38"/>
    </row>
    <row r="26" spans="1:4" ht="12.75">
      <c r="A26" s="37"/>
      <c r="B26" s="33" t="s">
        <v>14</v>
      </c>
      <c r="C26" s="33"/>
      <c r="D26" s="38"/>
    </row>
    <row r="27" spans="1:4" ht="12.75">
      <c r="A27" s="37"/>
      <c r="B27" s="33" t="s">
        <v>226</v>
      </c>
      <c r="C27" s="33"/>
      <c r="D27" s="38"/>
    </row>
    <row r="28" spans="1:4" ht="12.75">
      <c r="A28" s="37"/>
      <c r="B28" s="33" t="s">
        <v>214</v>
      </c>
      <c r="C28" s="33"/>
      <c r="D28" s="38"/>
    </row>
    <row r="29" spans="1:4" ht="12.75">
      <c r="A29" s="37"/>
      <c r="B29" s="33"/>
      <c r="C29" s="33"/>
      <c r="D29" s="38"/>
    </row>
    <row r="30" spans="1:4" ht="12.75">
      <c r="A30" s="37"/>
      <c r="B30" s="33"/>
      <c r="C30" s="33"/>
      <c r="D30" s="38"/>
    </row>
    <row r="31" spans="1:4" ht="12.75">
      <c r="A31" s="37"/>
      <c r="B31" s="33"/>
      <c r="C31" s="33"/>
      <c r="D31" s="38"/>
    </row>
    <row r="32" spans="1:4" ht="12.75">
      <c r="A32" s="37"/>
      <c r="B32" s="458"/>
      <c r="C32" s="458"/>
      <c r="D32" s="38"/>
    </row>
    <row r="33" spans="1:4" ht="12.75">
      <c r="A33" s="37"/>
      <c r="B33" s="459"/>
      <c r="C33" s="459"/>
      <c r="D33" s="38"/>
    </row>
    <row r="34" spans="1:4" ht="12.75">
      <c r="A34" s="37"/>
      <c r="B34" s="460"/>
      <c r="C34" s="460"/>
      <c r="D34" s="38"/>
    </row>
    <row r="35" spans="1:4" ht="12.75">
      <c r="A35" s="37"/>
      <c r="B35" s="33" t="s">
        <v>43</v>
      </c>
      <c r="C35" s="33" t="s">
        <v>45</v>
      </c>
      <c r="D35" s="38"/>
    </row>
    <row r="36" spans="1:4" ht="12.75">
      <c r="A36" s="37"/>
      <c r="B36" s="33"/>
      <c r="C36" s="33"/>
      <c r="D36" s="38"/>
    </row>
    <row r="37" spans="1:4" ht="12.75">
      <c r="A37" s="37"/>
      <c r="B37" s="33"/>
      <c r="C37" s="33"/>
      <c r="D37" s="38"/>
    </row>
    <row r="38" spans="1:4" ht="12.75">
      <c r="A38" s="40"/>
      <c r="B38" s="49"/>
      <c r="C38" s="49"/>
      <c r="D38" s="262" t="s">
        <v>451</v>
      </c>
    </row>
    <row r="41" spans="9:12" ht="12.75">
      <c r="I41" s="342"/>
      <c r="J41" s="342"/>
      <c r="K41" s="342"/>
      <c r="L41" s="342"/>
    </row>
    <row r="42" spans="9:12" ht="12.75">
      <c r="I42" s="342"/>
      <c r="J42" s="342"/>
      <c r="K42" s="342"/>
      <c r="L42" s="342"/>
    </row>
    <row r="43" spans="9:12" ht="12.75">
      <c r="I43" s="342"/>
      <c r="J43" s="342"/>
      <c r="K43" s="342"/>
      <c r="L43" s="342"/>
    </row>
    <row r="44" spans="9:12" ht="12.75">
      <c r="I44" s="342"/>
      <c r="J44" s="342"/>
      <c r="K44" s="342"/>
      <c r="L44" s="342"/>
    </row>
    <row r="45" spans="9:12" ht="12.75">
      <c r="I45" s="342"/>
      <c r="J45" s="342"/>
      <c r="K45" s="342"/>
      <c r="L45" s="342"/>
    </row>
    <row r="46" spans="9:12" ht="12.75">
      <c r="I46" s="342"/>
      <c r="J46" s="342"/>
      <c r="K46" s="342"/>
      <c r="L46" s="342"/>
    </row>
    <row r="47" spans="9:12" ht="12.75">
      <c r="I47" s="342"/>
      <c r="J47" s="342"/>
      <c r="K47" s="342"/>
      <c r="L47" s="342"/>
    </row>
    <row r="48" spans="9:12" ht="12.75">
      <c r="I48" s="342"/>
      <c r="J48" s="342"/>
      <c r="K48" s="342"/>
      <c r="L48" s="342"/>
    </row>
    <row r="49" spans="9:12" ht="12.75">
      <c r="I49" s="342"/>
      <c r="J49" s="342"/>
      <c r="K49" s="342"/>
      <c r="L49" s="342"/>
    </row>
    <row r="50" spans="9:12" ht="12.75">
      <c r="I50" s="342"/>
      <c r="J50" s="342"/>
      <c r="K50" s="342"/>
      <c r="L50" s="342"/>
    </row>
    <row r="51" spans="9:12" ht="12.75">
      <c r="I51" s="342"/>
      <c r="J51" s="342"/>
      <c r="K51" s="342"/>
      <c r="L51" s="342"/>
    </row>
    <row r="52" spans="9:12" ht="12.75">
      <c r="I52" s="342"/>
      <c r="J52" s="342"/>
      <c r="K52" s="342"/>
      <c r="L52" s="342"/>
    </row>
    <row r="53" spans="9:12" ht="12.75">
      <c r="I53" s="342"/>
      <c r="J53" s="342"/>
      <c r="K53" s="342"/>
      <c r="L53" s="342"/>
    </row>
    <row r="54" spans="9:12" ht="12.75">
      <c r="I54" s="342"/>
      <c r="J54" s="342"/>
      <c r="K54" s="342"/>
      <c r="L54" s="342"/>
    </row>
    <row r="55" spans="9:12" ht="12.75">
      <c r="I55" s="342"/>
      <c r="J55" s="342"/>
      <c r="K55" s="342"/>
      <c r="L55" s="342"/>
    </row>
    <row r="56" spans="9:12" ht="12.75">
      <c r="I56" s="342"/>
      <c r="J56" s="342"/>
      <c r="K56" s="342"/>
      <c r="L56" s="342"/>
    </row>
    <row r="57" spans="9:12" ht="12.75">
      <c r="I57" s="342"/>
      <c r="J57" s="342"/>
      <c r="K57" s="342"/>
      <c r="L57" s="342"/>
    </row>
    <row r="58" spans="9:12" ht="12.75">
      <c r="I58" s="342"/>
      <c r="J58" s="342"/>
      <c r="K58" s="342"/>
      <c r="L58" s="342"/>
    </row>
    <row r="59" spans="9:12" ht="12.75">
      <c r="I59" s="342"/>
      <c r="J59" s="342"/>
      <c r="K59" s="342"/>
      <c r="L59" s="342"/>
    </row>
    <row r="60" spans="10:12" ht="12.75">
      <c r="J60" s="342"/>
      <c r="K60" s="342"/>
      <c r="L60" s="342"/>
    </row>
    <row r="61" ht="12.75">
      <c r="H61" s="342"/>
    </row>
    <row r="62" ht="12.75">
      <c r="H62" s="342"/>
    </row>
    <row r="63" ht="12.75">
      <c r="H63" s="342"/>
    </row>
    <row r="95" spans="1:12" ht="12.75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</row>
    <row r="96" spans="1:12" ht="12.75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</row>
    <row r="97" spans="1:12" ht="12.75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</row>
    <row r="98" spans="1:12" ht="12.75">
      <c r="A98" s="444"/>
      <c r="B98" s="444"/>
      <c r="C98" s="445"/>
      <c r="D98" s="444"/>
      <c r="E98" s="444"/>
      <c r="F98" s="444"/>
      <c r="G98" s="444"/>
      <c r="H98" s="444"/>
      <c r="I98" s="444"/>
      <c r="J98" s="444"/>
      <c r="K98" s="444"/>
      <c r="L98" s="444"/>
    </row>
    <row r="99" spans="1:12" ht="12.75">
      <c r="A99" s="446">
        <v>1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4"/>
      <c r="L99" s="444"/>
    </row>
    <row r="100" spans="1:12" ht="12.75">
      <c r="A100" s="446">
        <v>1</v>
      </c>
      <c r="B100" s="446"/>
      <c r="C100" s="446"/>
      <c r="D100" s="446"/>
      <c r="E100" s="446"/>
      <c r="F100" s="446"/>
      <c r="G100" s="446"/>
      <c r="H100" s="446" t="s">
        <v>441</v>
      </c>
      <c r="I100" s="446"/>
      <c r="J100" s="446"/>
      <c r="K100" s="444"/>
      <c r="L100" s="444"/>
    </row>
    <row r="101" spans="1:12" ht="12.75">
      <c r="A101" s="446">
        <v>2</v>
      </c>
      <c r="B101" s="447" t="s">
        <v>400</v>
      </c>
      <c r="C101" s="448" t="s">
        <v>401</v>
      </c>
      <c r="D101" s="449" t="s">
        <v>402</v>
      </c>
      <c r="E101" s="446"/>
      <c r="F101" s="446"/>
      <c r="G101" s="446"/>
      <c r="H101" s="446" t="str">
        <f>CONCATENATE(B101," ",C101," / 08"," ",D101)</f>
        <v>K SNT G 001 / 08 BEGAS Burgenländische Erdgasversorgungs AG</v>
      </c>
      <c r="I101" s="446"/>
      <c r="J101" s="446"/>
      <c r="K101" s="444"/>
      <c r="L101" s="444"/>
    </row>
    <row r="102" spans="1:12" ht="12.75">
      <c r="A102" s="446">
        <v>3</v>
      </c>
      <c r="B102" s="447" t="s">
        <v>400</v>
      </c>
      <c r="C102" s="448" t="s">
        <v>403</v>
      </c>
      <c r="D102" s="449" t="s">
        <v>404</v>
      </c>
      <c r="E102" s="446"/>
      <c r="F102" s="446"/>
      <c r="G102" s="446"/>
      <c r="H102" s="446" t="str">
        <f aca="true" t="shared" si="0" ref="H102:H121">CONCATENATE(B102," ",C102,"/008"," ",D102)</f>
        <v>K SNT G 002/008 WIEN ENERGIE Gasnetz GmbH</v>
      </c>
      <c r="I102" s="446"/>
      <c r="J102" s="446"/>
      <c r="K102" s="444"/>
      <c r="L102" s="444"/>
    </row>
    <row r="103" spans="1:12" ht="12.75">
      <c r="A103" s="446">
        <v>4</v>
      </c>
      <c r="B103" s="447" t="s">
        <v>400</v>
      </c>
      <c r="C103" s="448" t="s">
        <v>405</v>
      </c>
      <c r="D103" s="449" t="s">
        <v>406</v>
      </c>
      <c r="E103" s="446"/>
      <c r="F103" s="446"/>
      <c r="G103" s="446"/>
      <c r="H103" s="446" t="str">
        <f t="shared" si="0"/>
        <v>K SNT G 005/008 Linz Gas/Wärme GmbH für Erdgas- und Wärmeversorgung</v>
      </c>
      <c r="I103" s="446"/>
      <c r="J103" s="446"/>
      <c r="K103" s="444"/>
      <c r="L103" s="444"/>
    </row>
    <row r="104" spans="1:12" ht="12.75">
      <c r="A104" s="446">
        <v>5</v>
      </c>
      <c r="B104" s="447" t="s">
        <v>400</v>
      </c>
      <c r="C104" s="448" t="s">
        <v>407</v>
      </c>
      <c r="D104" s="449" t="s">
        <v>408</v>
      </c>
      <c r="E104" s="446"/>
      <c r="F104" s="446"/>
      <c r="G104" s="446"/>
      <c r="H104" s="446" t="str">
        <f t="shared" si="0"/>
        <v>K SNT G 006/008 Elektrizitätswerk Wels AG</v>
      </c>
      <c r="I104" s="446"/>
      <c r="J104" s="446"/>
      <c r="K104" s="444"/>
      <c r="L104" s="444"/>
    </row>
    <row r="105" spans="1:12" ht="12.75">
      <c r="A105" s="446">
        <v>6</v>
      </c>
      <c r="B105" s="447" t="s">
        <v>400</v>
      </c>
      <c r="C105" s="448" t="s">
        <v>409</v>
      </c>
      <c r="D105" s="449" t="s">
        <v>410</v>
      </c>
      <c r="E105" s="446"/>
      <c r="F105" s="446"/>
      <c r="G105" s="446"/>
      <c r="H105" s="446" t="str">
        <f t="shared" si="0"/>
        <v>K SNT G 007/008 Energie Ried GmbH</v>
      </c>
      <c r="I105" s="446"/>
      <c r="J105" s="446"/>
      <c r="K105" s="444"/>
      <c r="L105" s="444"/>
    </row>
    <row r="106" spans="1:12" ht="12.75">
      <c r="A106" s="446">
        <v>7</v>
      </c>
      <c r="B106" s="447" t="s">
        <v>400</v>
      </c>
      <c r="C106" s="448" t="s">
        <v>411</v>
      </c>
      <c r="D106" s="449" t="s">
        <v>412</v>
      </c>
      <c r="E106" s="446"/>
      <c r="F106" s="446"/>
      <c r="G106" s="446"/>
      <c r="H106" s="446" t="str">
        <f t="shared" si="0"/>
        <v>K SNT G 010/008 Salzburg Netz GmbH</v>
      </c>
      <c r="I106" s="446"/>
      <c r="J106" s="446"/>
      <c r="K106" s="444"/>
      <c r="L106" s="444"/>
    </row>
    <row r="107" spans="1:12" ht="12.75">
      <c r="A107" s="446">
        <v>8</v>
      </c>
      <c r="B107" s="447" t="s">
        <v>400</v>
      </c>
      <c r="C107" s="448" t="s">
        <v>413</v>
      </c>
      <c r="D107" s="449" t="s">
        <v>414</v>
      </c>
      <c r="E107" s="446"/>
      <c r="F107" s="446"/>
      <c r="G107" s="446"/>
      <c r="H107" s="446" t="str">
        <f t="shared" si="0"/>
        <v>K SNT G 011/008 Energie Graz GmbH &amp; Co KG</v>
      </c>
      <c r="I107" s="446"/>
      <c r="J107" s="446"/>
      <c r="K107" s="444"/>
      <c r="L107" s="444"/>
    </row>
    <row r="108" spans="1:12" ht="12.75">
      <c r="A108" s="446">
        <v>9</v>
      </c>
      <c r="B108" s="447" t="s">
        <v>400</v>
      </c>
      <c r="C108" s="448" t="s">
        <v>415</v>
      </c>
      <c r="D108" s="449" t="s">
        <v>416</v>
      </c>
      <c r="E108" s="446"/>
      <c r="F108" s="446"/>
      <c r="G108" s="446"/>
      <c r="H108" s="446" t="str">
        <f t="shared" si="0"/>
        <v>K SNT G 013/008 TIGAS Erdgas Tirol GmbH</v>
      </c>
      <c r="I108" s="446"/>
      <c r="J108" s="446"/>
      <c r="K108" s="444"/>
      <c r="L108" s="444"/>
    </row>
    <row r="109" spans="1:12" ht="12.75">
      <c r="A109" s="446">
        <v>10</v>
      </c>
      <c r="B109" s="447" t="s">
        <v>400</v>
      </c>
      <c r="C109" s="448" t="s">
        <v>417</v>
      </c>
      <c r="D109" s="449" t="s">
        <v>418</v>
      </c>
      <c r="E109" s="446"/>
      <c r="F109" s="446"/>
      <c r="G109" s="446"/>
      <c r="H109" s="446" t="str">
        <f t="shared" si="0"/>
        <v>K SNT G 014/008 EVN Netz GmbH</v>
      </c>
      <c r="I109" s="446"/>
      <c r="J109" s="446"/>
      <c r="K109" s="444"/>
      <c r="L109" s="444"/>
    </row>
    <row r="110" spans="1:12" ht="12.75">
      <c r="A110" s="446">
        <v>11</v>
      </c>
      <c r="B110" s="447" t="s">
        <v>400</v>
      </c>
      <c r="C110" s="448" t="s">
        <v>419</v>
      </c>
      <c r="D110" s="449" t="s">
        <v>420</v>
      </c>
      <c r="E110" s="446"/>
      <c r="F110" s="446"/>
      <c r="G110" s="446"/>
      <c r="H110" s="446" t="str">
        <f t="shared" si="0"/>
        <v>K SNT G 016/008 KELAG Netz GmbH</v>
      </c>
      <c r="I110" s="446"/>
      <c r="J110" s="446"/>
      <c r="K110" s="444"/>
      <c r="L110" s="444"/>
    </row>
    <row r="111" spans="1:12" ht="12.75">
      <c r="A111" s="446">
        <v>12</v>
      </c>
      <c r="B111" s="447" t="s">
        <v>400</v>
      </c>
      <c r="C111" s="448" t="s">
        <v>421</v>
      </c>
      <c r="D111" s="449" t="s">
        <v>422</v>
      </c>
      <c r="E111" s="446"/>
      <c r="F111" s="446"/>
      <c r="G111" s="446"/>
      <c r="H111" s="446" t="str">
        <f t="shared" si="0"/>
        <v>K SNT G 017/008 Energie Klagenfurt GmbH</v>
      </c>
      <c r="I111" s="446"/>
      <c r="J111" s="446"/>
      <c r="K111" s="444"/>
      <c r="L111" s="444"/>
    </row>
    <row r="112" spans="1:12" ht="12.75">
      <c r="A112" s="446">
        <v>13</v>
      </c>
      <c r="B112" s="447" t="s">
        <v>400</v>
      </c>
      <c r="C112" s="448" t="s">
        <v>423</v>
      </c>
      <c r="D112" s="449" t="s">
        <v>424</v>
      </c>
      <c r="E112" s="446"/>
      <c r="F112" s="446"/>
      <c r="G112" s="446"/>
      <c r="H112" s="446" t="str">
        <f t="shared" si="0"/>
        <v>K SNT G 023/008 Stadtwerke Kapfenberg GmbH</v>
      </c>
      <c r="I112" s="446"/>
      <c r="J112" s="446"/>
      <c r="K112" s="444"/>
      <c r="L112" s="444"/>
    </row>
    <row r="113" spans="1:12" ht="12.75">
      <c r="A113" s="446">
        <v>14</v>
      </c>
      <c r="B113" s="447" t="s">
        <v>400</v>
      </c>
      <c r="C113" s="448" t="s">
        <v>425</v>
      </c>
      <c r="D113" s="449" t="s">
        <v>426</v>
      </c>
      <c r="E113" s="446"/>
      <c r="F113" s="446"/>
      <c r="G113" s="446"/>
      <c r="H113" s="446" t="str">
        <f t="shared" si="0"/>
        <v>K SNT G 031/008 Oberösterreichische Ferngas AG</v>
      </c>
      <c r="I113" s="446"/>
      <c r="J113" s="446"/>
      <c r="K113" s="444"/>
      <c r="L113" s="444"/>
    </row>
    <row r="114" spans="1:12" ht="12.75">
      <c r="A114" s="446">
        <v>15</v>
      </c>
      <c r="B114" s="447" t="s">
        <v>400</v>
      </c>
      <c r="C114" s="448" t="s">
        <v>427</v>
      </c>
      <c r="D114" s="449" t="s">
        <v>428</v>
      </c>
      <c r="E114" s="446"/>
      <c r="F114" s="446"/>
      <c r="G114" s="446"/>
      <c r="H114" s="446" t="str">
        <f t="shared" si="0"/>
        <v>K SNT G 032/008 Gasnetz Steiermark GmbH</v>
      </c>
      <c r="I114" s="446"/>
      <c r="J114" s="446"/>
      <c r="K114" s="444"/>
      <c r="L114" s="444"/>
    </row>
    <row r="115" spans="1:12" ht="12.75">
      <c r="A115" s="446">
        <v>16</v>
      </c>
      <c r="B115" s="447" t="s">
        <v>400</v>
      </c>
      <c r="C115" s="448" t="s">
        <v>429</v>
      </c>
      <c r="D115" s="449" t="s">
        <v>430</v>
      </c>
      <c r="E115" s="446"/>
      <c r="F115" s="446"/>
      <c r="G115" s="446"/>
      <c r="H115" s="446" t="str">
        <f t="shared" si="0"/>
        <v>K SNT G 033/008 VEG - Vorarlberger Erdgas GmbH</v>
      </c>
      <c r="I115" s="446"/>
      <c r="J115" s="446"/>
      <c r="K115" s="444"/>
      <c r="L115" s="444"/>
    </row>
    <row r="116" spans="1:12" ht="12.75">
      <c r="A116" s="446">
        <v>17</v>
      </c>
      <c r="B116" s="447" t="s">
        <v>400</v>
      </c>
      <c r="C116" s="448" t="s">
        <v>431</v>
      </c>
      <c r="D116" s="449" t="s">
        <v>432</v>
      </c>
      <c r="E116" s="446"/>
      <c r="F116" s="446"/>
      <c r="G116" s="446"/>
      <c r="H116" s="446" t="str">
        <f t="shared" si="0"/>
        <v>K SNT G 034/008 Stadtwerke Bregenz GesmbH</v>
      </c>
      <c r="I116" s="446"/>
      <c r="J116" s="446"/>
      <c r="K116" s="444"/>
      <c r="L116" s="444"/>
    </row>
    <row r="117" spans="1:12" ht="12.75">
      <c r="A117" s="446">
        <v>18</v>
      </c>
      <c r="B117" s="447" t="s">
        <v>400</v>
      </c>
      <c r="C117" s="448" t="s">
        <v>433</v>
      </c>
      <c r="D117" s="449" t="s">
        <v>434</v>
      </c>
      <c r="E117" s="446"/>
      <c r="F117" s="446"/>
      <c r="G117" s="446"/>
      <c r="H117" s="446" t="str">
        <f t="shared" si="0"/>
        <v>K SNT G 035/008 Stadtwerke Leoben</v>
      </c>
      <c r="I117" s="446"/>
      <c r="J117" s="446"/>
      <c r="K117" s="444"/>
      <c r="L117" s="444"/>
    </row>
    <row r="118" spans="1:12" ht="12.75">
      <c r="A118" s="446">
        <v>19</v>
      </c>
      <c r="B118" s="447" t="s">
        <v>400</v>
      </c>
      <c r="C118" s="448" t="s">
        <v>435</v>
      </c>
      <c r="D118" s="449" t="s">
        <v>436</v>
      </c>
      <c r="E118" s="446"/>
      <c r="F118" s="446"/>
      <c r="G118" s="446"/>
      <c r="H118" s="446" t="str">
        <f t="shared" si="0"/>
        <v>K SNT G 036/008 OMV Gas GmbH</v>
      </c>
      <c r="I118" s="446"/>
      <c r="J118" s="446"/>
      <c r="K118" s="444"/>
      <c r="L118" s="444"/>
    </row>
    <row r="119" spans="1:12" ht="12.75">
      <c r="A119" s="446">
        <v>20</v>
      </c>
      <c r="B119" s="447" t="s">
        <v>400</v>
      </c>
      <c r="C119" s="448" t="s">
        <v>437</v>
      </c>
      <c r="D119" s="449" t="s">
        <v>438</v>
      </c>
      <c r="E119" s="446"/>
      <c r="F119" s="446"/>
      <c r="G119" s="446"/>
      <c r="H119" s="446" t="str">
        <f t="shared" si="0"/>
        <v>K SNT G 039/008 EVA - Erdgasversorgung Ausserfern GmbH &amp; Co KG</v>
      </c>
      <c r="I119" s="446"/>
      <c r="J119" s="446"/>
      <c r="K119" s="444"/>
      <c r="L119" s="444"/>
    </row>
    <row r="120" spans="1:12" ht="12.75">
      <c r="A120" s="446">
        <v>21</v>
      </c>
      <c r="B120" s="447" t="s">
        <v>400</v>
      </c>
      <c r="C120" s="448" t="s">
        <v>439</v>
      </c>
      <c r="D120" s="449" t="s">
        <v>440</v>
      </c>
      <c r="E120" s="446"/>
      <c r="F120" s="446"/>
      <c r="G120" s="446"/>
      <c r="H120" s="446" t="str">
        <f t="shared" si="0"/>
        <v>K SNT G 043/008 Stadtwerke Steyr</v>
      </c>
      <c r="I120" s="446"/>
      <c r="J120" s="446"/>
      <c r="K120" s="444"/>
      <c r="L120" s="444"/>
    </row>
    <row r="121" spans="1:12" ht="12.75">
      <c r="A121" s="446">
        <v>22</v>
      </c>
      <c r="B121" s="447" t="s">
        <v>400</v>
      </c>
      <c r="C121" s="448" t="s">
        <v>445</v>
      </c>
      <c r="D121" s="450" t="s">
        <v>446</v>
      </c>
      <c r="E121" s="446"/>
      <c r="F121" s="446"/>
      <c r="G121" s="446"/>
      <c r="H121" s="446" t="str">
        <f t="shared" si="0"/>
        <v>K SNT G 045/008 Marktgemeinde Veitsch</v>
      </c>
      <c r="I121" s="446"/>
      <c r="J121" s="446"/>
      <c r="K121" s="444"/>
      <c r="L121" s="444"/>
    </row>
    <row r="122" spans="1:12" ht="12.75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</row>
  </sheetData>
  <sheetProtection password="E2CC" sheet="1" objects="1" scenarios="1"/>
  <mergeCells count="5">
    <mergeCell ref="B15:B16"/>
    <mergeCell ref="A7:C7"/>
    <mergeCell ref="B32:B34"/>
    <mergeCell ref="C32:C34"/>
    <mergeCell ref="A9:D9"/>
  </mergeCells>
  <dataValidations count="2">
    <dataValidation operator="greaterThanOrEqual" allowBlank="1" showInputMessage="1" showErrorMessage="1" errorTitle="Fehlermeldung" error="In diesem Feld ist das Datum des Bilanzstichtages in Ihrem Unternehmen einzugeben!" sqref="C23"/>
    <dataValidation type="date" operator="greaterThanOrEqual" allowBlank="1" showErrorMessage="1" errorTitle="Fehlermeldung" error="Es darf nur ein Datum (TT.MM.JJJJ) eingegeben werden." sqref="B32:B34">
      <formula1>38749</formula1>
    </dataValidation>
  </dataValidations>
  <printOptions/>
  <pageMargins left="0.52" right="0.53" top="0.92" bottom="0.89" header="0.5118110236220472" footer="0.5118110236220472"/>
  <pageSetup fitToHeight="1" fitToWidth="1" horizontalDpi="600" verticalDpi="600" orientation="portrait" paperSize="9" scale="96" r:id="rId3"/>
  <headerFooter alignWithMargins="0">
    <oddHeader>&amp;R&amp;A</oddHeader>
    <oddFooter>&amp;C&amp;F&amp;RSeite &amp;P/&amp;N</oddFooter>
  </headerFooter>
  <ignoredErrors>
    <ignoredError sqref="C101:C121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O73"/>
  <sheetViews>
    <sheetView showGridLines="0" zoomScale="75" zoomScaleNormal="75" zoomScaleSheetLayoutView="75" workbookViewId="0" topLeftCell="A1">
      <selection activeCell="B33" sqref="B33"/>
    </sheetView>
  </sheetViews>
  <sheetFormatPr defaultColWidth="11.421875" defaultRowHeight="12.75"/>
  <cols>
    <col min="1" max="1" width="8.57421875" style="23" customWidth="1"/>
    <col min="2" max="2" width="48.57421875" style="23" customWidth="1"/>
    <col min="3" max="12" width="11.57421875" style="23" customWidth="1"/>
    <col min="13" max="16384" width="11.421875" style="23" customWidth="1"/>
  </cols>
  <sheetData>
    <row r="1" spans="1:15" ht="18" customHeight="1">
      <c r="A1" s="485" t="s">
        <v>59</v>
      </c>
      <c r="B1" s="487" t="s">
        <v>84</v>
      </c>
      <c r="C1" s="489" t="str">
        <f>'Allgemeine Informationen'!B8</f>
        <v>                                   Geschäftsjahr 2008</v>
      </c>
      <c r="D1" s="489"/>
      <c r="E1" s="489"/>
      <c r="F1" s="489" t="str">
        <f>'Allgemeine Informationen'!C11</f>
        <v>MUSTERNETZBETREIBER</v>
      </c>
      <c r="G1" s="489"/>
      <c r="H1" s="489"/>
      <c r="I1" s="489"/>
      <c r="J1" s="489"/>
      <c r="K1" s="489"/>
      <c r="L1" s="491"/>
      <c r="M1" s="243"/>
      <c r="N1" s="243"/>
      <c r="O1" s="243"/>
    </row>
    <row r="2" spans="1:15" ht="18" customHeight="1">
      <c r="A2" s="486"/>
      <c r="B2" s="488"/>
      <c r="C2" s="490"/>
      <c r="D2" s="490"/>
      <c r="E2" s="490"/>
      <c r="F2" s="490"/>
      <c r="G2" s="490"/>
      <c r="H2" s="490"/>
      <c r="I2" s="490"/>
      <c r="J2" s="490"/>
      <c r="K2" s="490"/>
      <c r="L2" s="492"/>
      <c r="M2" s="243"/>
      <c r="N2" s="243"/>
      <c r="O2" s="243"/>
    </row>
    <row r="3" spans="1:12" ht="15.75">
      <c r="A3" s="222"/>
      <c r="B3" s="97" t="s">
        <v>219</v>
      </c>
      <c r="C3" s="478" t="s">
        <v>49</v>
      </c>
      <c r="D3" s="478"/>
      <c r="E3" s="478"/>
      <c r="F3" s="478"/>
      <c r="G3" s="478"/>
      <c r="H3" s="98"/>
      <c r="I3" s="476" t="s">
        <v>50</v>
      </c>
      <c r="J3" s="477"/>
      <c r="K3" s="98"/>
      <c r="L3" s="98"/>
    </row>
    <row r="4" spans="1:12" ht="38.25">
      <c r="A4" s="58"/>
      <c r="B4" s="99"/>
      <c r="C4" s="100" t="s">
        <v>75</v>
      </c>
      <c r="D4" s="100" t="s">
        <v>68</v>
      </c>
      <c r="E4" s="100" t="s">
        <v>69</v>
      </c>
      <c r="F4" s="100" t="s">
        <v>252</v>
      </c>
      <c r="G4" s="100" t="s">
        <v>76</v>
      </c>
      <c r="H4" s="100" t="s">
        <v>48</v>
      </c>
      <c r="I4" s="100" t="s">
        <v>76</v>
      </c>
      <c r="J4" s="100" t="s">
        <v>75</v>
      </c>
      <c r="K4" s="100" t="s">
        <v>120</v>
      </c>
      <c r="L4" s="100" t="s">
        <v>121</v>
      </c>
    </row>
    <row r="5" spans="1:12" s="24" customFormat="1" ht="12.75">
      <c r="A5" s="58"/>
      <c r="B5" s="56" t="s">
        <v>28</v>
      </c>
      <c r="C5" s="87" t="s">
        <v>1</v>
      </c>
      <c r="D5" s="87" t="str">
        <f>C5</f>
        <v>TEUR</v>
      </c>
      <c r="E5" s="87" t="str">
        <f>C5</f>
        <v>TEUR</v>
      </c>
      <c r="F5" s="87" t="str">
        <f>C5</f>
        <v>TEUR</v>
      </c>
      <c r="G5" s="87" t="str">
        <f>C5</f>
        <v>TEUR</v>
      </c>
      <c r="H5" s="87" t="str">
        <f>C5</f>
        <v>TEUR</v>
      </c>
      <c r="I5" s="87" t="str">
        <f>C5</f>
        <v>TEUR</v>
      </c>
      <c r="J5" s="87" t="str">
        <f>C5</f>
        <v>TEUR</v>
      </c>
      <c r="K5" s="87" t="str">
        <f>C5</f>
        <v>TEUR</v>
      </c>
      <c r="L5" s="87" t="str">
        <f>C5</f>
        <v>TEUR</v>
      </c>
    </row>
    <row r="6" spans="1:12" ht="15.75" customHeight="1">
      <c r="A6" s="67" t="s">
        <v>304</v>
      </c>
      <c r="B6" s="51" t="s">
        <v>29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.75">
      <c r="A7" s="60" t="s">
        <v>60</v>
      </c>
      <c r="B7" s="53" t="s">
        <v>30</v>
      </c>
      <c r="C7" s="9">
        <v>0</v>
      </c>
      <c r="D7" s="9">
        <v>0</v>
      </c>
      <c r="E7" s="9">
        <v>0</v>
      </c>
      <c r="F7" s="9">
        <v>0</v>
      </c>
      <c r="G7" s="106">
        <f>C7+D7-E7+F7</f>
        <v>0</v>
      </c>
      <c r="H7" s="9">
        <v>0</v>
      </c>
      <c r="I7" s="106">
        <f>C7+D7-E7+F7-H7</f>
        <v>0</v>
      </c>
      <c r="J7" s="9">
        <v>0</v>
      </c>
      <c r="K7" s="9">
        <v>0</v>
      </c>
      <c r="L7" s="9">
        <v>0</v>
      </c>
    </row>
    <row r="8" spans="1:12" ht="12.75">
      <c r="A8" s="60" t="s">
        <v>61</v>
      </c>
      <c r="B8" s="53" t="s">
        <v>7</v>
      </c>
      <c r="C8" s="106">
        <f aca="true" t="shared" si="0" ref="C8:J8">C9+C10+C11+C12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106">
        <f aca="true" t="shared" si="1" ref="G8:G13">C8+D8-E8+F8</f>
        <v>0</v>
      </c>
      <c r="H8" s="106">
        <f t="shared" si="0"/>
        <v>0</v>
      </c>
      <c r="I8" s="106">
        <f aca="true" t="shared" si="2" ref="I8:I13">C8+D8-E8+F8-H8</f>
        <v>0</v>
      </c>
      <c r="J8" s="106">
        <f t="shared" si="0"/>
        <v>0</v>
      </c>
      <c r="K8" s="106">
        <f>K9+K10+K11+K12</f>
        <v>0</v>
      </c>
      <c r="L8" s="106">
        <f>L9+L10+L11+L12</f>
        <v>0</v>
      </c>
    </row>
    <row r="9" spans="1:12" ht="12.75">
      <c r="A9" s="60" t="s">
        <v>113</v>
      </c>
      <c r="B9" s="53" t="s">
        <v>46</v>
      </c>
      <c r="C9" s="2">
        <v>0</v>
      </c>
      <c r="D9" s="2">
        <v>0</v>
      </c>
      <c r="E9" s="2">
        <v>0</v>
      </c>
      <c r="F9" s="2">
        <v>0</v>
      </c>
      <c r="G9" s="108">
        <f t="shared" si="1"/>
        <v>0</v>
      </c>
      <c r="H9" s="2">
        <v>0</v>
      </c>
      <c r="I9" s="108">
        <f t="shared" si="2"/>
        <v>0</v>
      </c>
      <c r="J9" s="2">
        <v>0</v>
      </c>
      <c r="K9" s="2">
        <v>0</v>
      </c>
      <c r="L9" s="2">
        <v>0</v>
      </c>
    </row>
    <row r="10" spans="1:12" ht="12.75">
      <c r="A10" s="60" t="s">
        <v>114</v>
      </c>
      <c r="B10" s="53" t="s">
        <v>47</v>
      </c>
      <c r="C10" s="2">
        <v>0</v>
      </c>
      <c r="D10" s="2">
        <v>0</v>
      </c>
      <c r="E10" s="2">
        <v>0</v>
      </c>
      <c r="F10" s="2">
        <v>0</v>
      </c>
      <c r="G10" s="108">
        <f t="shared" si="1"/>
        <v>0</v>
      </c>
      <c r="H10" s="2">
        <v>0</v>
      </c>
      <c r="I10" s="108">
        <f t="shared" si="2"/>
        <v>0</v>
      </c>
      <c r="J10" s="2">
        <v>0</v>
      </c>
      <c r="K10" s="2">
        <v>0</v>
      </c>
      <c r="L10" s="2">
        <v>0</v>
      </c>
    </row>
    <row r="11" spans="1:12" ht="12.75">
      <c r="A11" s="60" t="s">
        <v>115</v>
      </c>
      <c r="B11" s="53" t="s">
        <v>199</v>
      </c>
      <c r="C11" s="2">
        <v>0</v>
      </c>
      <c r="D11" s="2">
        <v>0</v>
      </c>
      <c r="E11" s="2">
        <v>0</v>
      </c>
      <c r="F11" s="2">
        <v>0</v>
      </c>
      <c r="G11" s="108">
        <f t="shared" si="1"/>
        <v>0</v>
      </c>
      <c r="H11" s="2">
        <v>0</v>
      </c>
      <c r="I11" s="108">
        <f t="shared" si="2"/>
        <v>0</v>
      </c>
      <c r="J11" s="2">
        <v>0</v>
      </c>
      <c r="K11" s="2">
        <v>0</v>
      </c>
      <c r="L11" s="2">
        <v>0</v>
      </c>
    </row>
    <row r="12" spans="1:12" ht="12.75">
      <c r="A12" s="60" t="s">
        <v>116</v>
      </c>
      <c r="B12" s="53" t="s">
        <v>51</v>
      </c>
      <c r="C12" s="2">
        <v>0</v>
      </c>
      <c r="D12" s="2">
        <v>0</v>
      </c>
      <c r="E12" s="2">
        <v>0</v>
      </c>
      <c r="F12" s="2">
        <v>0</v>
      </c>
      <c r="G12" s="108">
        <f>C12+D12-E12+F12</f>
        <v>0</v>
      </c>
      <c r="H12" s="2">
        <v>0</v>
      </c>
      <c r="I12" s="108">
        <f t="shared" si="2"/>
        <v>0</v>
      </c>
      <c r="J12" s="2">
        <v>0</v>
      </c>
      <c r="K12" s="2">
        <v>0</v>
      </c>
      <c r="L12" s="2">
        <v>0</v>
      </c>
    </row>
    <row r="13" spans="1:12" ht="12.75">
      <c r="A13" s="60" t="s">
        <v>62</v>
      </c>
      <c r="B13" s="53" t="s">
        <v>32</v>
      </c>
      <c r="C13" s="9">
        <v>0</v>
      </c>
      <c r="D13" s="9">
        <v>0</v>
      </c>
      <c r="E13" s="9">
        <v>0</v>
      </c>
      <c r="F13" s="9">
        <v>0</v>
      </c>
      <c r="G13" s="106">
        <f t="shared" si="1"/>
        <v>0</v>
      </c>
      <c r="H13" s="9">
        <v>0</v>
      </c>
      <c r="I13" s="106">
        <f t="shared" si="2"/>
        <v>0</v>
      </c>
      <c r="J13" s="9">
        <v>0</v>
      </c>
      <c r="K13" s="9">
        <v>0</v>
      </c>
      <c r="L13" s="9">
        <v>0</v>
      </c>
    </row>
    <row r="14" spans="1:12" ht="12.75">
      <c r="A14" s="66" t="s">
        <v>63</v>
      </c>
      <c r="B14" s="73" t="s">
        <v>2</v>
      </c>
      <c r="C14" s="107">
        <f aca="true" t="shared" si="3" ref="C14:L14">C7+C9+C10+C11+C12+C13</f>
        <v>0</v>
      </c>
      <c r="D14" s="107">
        <f t="shared" si="3"/>
        <v>0</v>
      </c>
      <c r="E14" s="107">
        <f t="shared" si="3"/>
        <v>0</v>
      </c>
      <c r="F14" s="107">
        <f t="shared" si="3"/>
        <v>0</v>
      </c>
      <c r="G14" s="107">
        <f t="shared" si="3"/>
        <v>0</v>
      </c>
      <c r="H14" s="107">
        <f t="shared" si="3"/>
        <v>0</v>
      </c>
      <c r="I14" s="107">
        <f t="shared" si="3"/>
        <v>0</v>
      </c>
      <c r="J14" s="107">
        <f t="shared" si="3"/>
        <v>0</v>
      </c>
      <c r="K14" s="107">
        <f t="shared" si="3"/>
        <v>0</v>
      </c>
      <c r="L14" s="107">
        <f t="shared" si="3"/>
        <v>0</v>
      </c>
    </row>
    <row r="15" spans="1:12" ht="12.75">
      <c r="A15" s="74"/>
      <c r="B15" s="80"/>
      <c r="C15" s="80"/>
      <c r="D15" s="80"/>
      <c r="E15" s="80"/>
      <c r="F15" s="80"/>
      <c r="G15" s="80"/>
      <c r="H15" s="80"/>
      <c r="I15" s="80"/>
      <c r="J15" s="33"/>
      <c r="K15" s="33"/>
      <c r="L15" s="38"/>
    </row>
    <row r="16" spans="1:12" ht="15.75">
      <c r="A16" s="216"/>
      <c r="B16" s="97" t="s">
        <v>220</v>
      </c>
      <c r="C16" s="478" t="s">
        <v>49</v>
      </c>
      <c r="D16" s="478"/>
      <c r="E16" s="478"/>
      <c r="F16" s="478"/>
      <c r="G16" s="478"/>
      <c r="H16" s="98"/>
      <c r="I16" s="476" t="s">
        <v>50</v>
      </c>
      <c r="J16" s="477"/>
      <c r="K16" s="98"/>
      <c r="L16" s="98"/>
    </row>
    <row r="17" spans="1:12" ht="38.25">
      <c r="A17" s="58"/>
      <c r="B17" s="99"/>
      <c r="C17" s="100" t="s">
        <v>75</v>
      </c>
      <c r="D17" s="100" t="s">
        <v>68</v>
      </c>
      <c r="E17" s="100" t="s">
        <v>69</v>
      </c>
      <c r="F17" s="100" t="s">
        <v>252</v>
      </c>
      <c r="G17" s="100" t="s">
        <v>76</v>
      </c>
      <c r="H17" s="100" t="s">
        <v>48</v>
      </c>
      <c r="I17" s="100" t="s">
        <v>76</v>
      </c>
      <c r="J17" s="100" t="s">
        <v>75</v>
      </c>
      <c r="K17" s="100" t="s">
        <v>120</v>
      </c>
      <c r="L17" s="100" t="s">
        <v>121</v>
      </c>
    </row>
    <row r="18" spans="1:12" ht="12.75">
      <c r="A18" s="58"/>
      <c r="B18" s="56" t="s">
        <v>28</v>
      </c>
      <c r="C18" s="87" t="s">
        <v>1</v>
      </c>
      <c r="D18" s="87" t="str">
        <f>C18</f>
        <v>TEUR</v>
      </c>
      <c r="E18" s="87" t="str">
        <f>C18</f>
        <v>TEUR</v>
      </c>
      <c r="F18" s="87" t="str">
        <f>C18</f>
        <v>TEUR</v>
      </c>
      <c r="G18" s="87" t="str">
        <f>C18</f>
        <v>TEUR</v>
      </c>
      <c r="H18" s="87" t="str">
        <f>C18</f>
        <v>TEUR</v>
      </c>
      <c r="I18" s="87" t="str">
        <f>C18</f>
        <v>TEUR</v>
      </c>
      <c r="J18" s="87" t="str">
        <f>C18</f>
        <v>TEUR</v>
      </c>
      <c r="K18" s="87" t="str">
        <f>C18</f>
        <v>TEUR</v>
      </c>
      <c r="L18" s="87" t="str">
        <f>C18</f>
        <v>TEUR</v>
      </c>
    </row>
    <row r="19" spans="1:12" ht="15.75" customHeight="1">
      <c r="A19" s="67" t="s">
        <v>305</v>
      </c>
      <c r="B19" s="51" t="s">
        <v>29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2.75">
      <c r="A20" s="60" t="s">
        <v>227</v>
      </c>
      <c r="B20" s="53" t="s">
        <v>30</v>
      </c>
      <c r="C20" s="9">
        <v>0</v>
      </c>
      <c r="D20" s="9">
        <v>0</v>
      </c>
      <c r="E20" s="9">
        <v>0</v>
      </c>
      <c r="F20" s="9">
        <v>0</v>
      </c>
      <c r="G20" s="106">
        <f aca="true" t="shared" si="4" ref="G20:G26">C20+D20-E20+F20</f>
        <v>0</v>
      </c>
      <c r="H20" s="9">
        <v>0</v>
      </c>
      <c r="I20" s="106">
        <f>C20+D20-E20+F20-H20</f>
        <v>0</v>
      </c>
      <c r="J20" s="9">
        <v>0</v>
      </c>
      <c r="K20" s="9">
        <v>0</v>
      </c>
      <c r="L20" s="9">
        <v>0</v>
      </c>
    </row>
    <row r="21" spans="1:12" ht="12.75">
      <c r="A21" s="60" t="s">
        <v>228</v>
      </c>
      <c r="B21" s="53" t="s">
        <v>7</v>
      </c>
      <c r="C21" s="106">
        <f>C22+C23+C24+C25</f>
        <v>0</v>
      </c>
      <c r="D21" s="106">
        <f>D22+D23+D24+D25</f>
        <v>0</v>
      </c>
      <c r="E21" s="106">
        <f>E22+E23+E24+E25</f>
        <v>0</v>
      </c>
      <c r="F21" s="106">
        <f>F22+F23+F24+F25</f>
        <v>0</v>
      </c>
      <c r="G21" s="106">
        <f t="shared" si="4"/>
        <v>0</v>
      </c>
      <c r="H21" s="106">
        <f>H22+H23+H24+H25</f>
        <v>0</v>
      </c>
      <c r="I21" s="106">
        <f aca="true" t="shared" si="5" ref="I21:I26">C21+D21-E21+F21-H21</f>
        <v>0</v>
      </c>
      <c r="J21" s="106">
        <f>J22+J23+J24+J25</f>
        <v>0</v>
      </c>
      <c r="K21" s="106">
        <f>K22+K23+K24+K25</f>
        <v>0</v>
      </c>
      <c r="L21" s="106">
        <f>L22+L23+L24+L25</f>
        <v>0</v>
      </c>
    </row>
    <row r="22" spans="1:12" ht="12.75">
      <c r="A22" s="60" t="s">
        <v>229</v>
      </c>
      <c r="B22" s="53" t="s">
        <v>46</v>
      </c>
      <c r="C22" s="2">
        <v>0</v>
      </c>
      <c r="D22" s="2">
        <v>0</v>
      </c>
      <c r="E22" s="2">
        <v>0</v>
      </c>
      <c r="F22" s="2">
        <v>0</v>
      </c>
      <c r="G22" s="108">
        <f t="shared" si="4"/>
        <v>0</v>
      </c>
      <c r="H22" s="2">
        <v>0</v>
      </c>
      <c r="I22" s="108">
        <f t="shared" si="5"/>
        <v>0</v>
      </c>
      <c r="J22" s="2">
        <v>0</v>
      </c>
      <c r="K22" s="2">
        <v>0</v>
      </c>
      <c r="L22" s="2">
        <v>0</v>
      </c>
    </row>
    <row r="23" spans="1:12" ht="12.75">
      <c r="A23" s="60" t="s">
        <v>230</v>
      </c>
      <c r="B23" s="53" t="s">
        <v>47</v>
      </c>
      <c r="C23" s="2">
        <v>0</v>
      </c>
      <c r="D23" s="2">
        <v>0</v>
      </c>
      <c r="E23" s="2">
        <v>0</v>
      </c>
      <c r="F23" s="2">
        <v>0</v>
      </c>
      <c r="G23" s="108">
        <f t="shared" si="4"/>
        <v>0</v>
      </c>
      <c r="H23" s="2">
        <v>0</v>
      </c>
      <c r="I23" s="108">
        <f t="shared" si="5"/>
        <v>0</v>
      </c>
      <c r="J23" s="2">
        <v>0</v>
      </c>
      <c r="K23" s="2">
        <v>0</v>
      </c>
      <c r="L23" s="2">
        <v>0</v>
      </c>
    </row>
    <row r="24" spans="1:12" ht="12.75">
      <c r="A24" s="60" t="s">
        <v>231</v>
      </c>
      <c r="B24" s="53" t="s">
        <v>199</v>
      </c>
      <c r="C24" s="2">
        <v>0</v>
      </c>
      <c r="D24" s="2">
        <v>0</v>
      </c>
      <c r="E24" s="2">
        <v>0</v>
      </c>
      <c r="F24" s="2">
        <v>0</v>
      </c>
      <c r="G24" s="108">
        <f t="shared" si="4"/>
        <v>0</v>
      </c>
      <c r="H24" s="2">
        <v>0</v>
      </c>
      <c r="I24" s="108">
        <f t="shared" si="5"/>
        <v>0</v>
      </c>
      <c r="J24" s="2">
        <v>0</v>
      </c>
      <c r="K24" s="2">
        <v>0</v>
      </c>
      <c r="L24" s="2">
        <v>0</v>
      </c>
    </row>
    <row r="25" spans="1:12" ht="12.75">
      <c r="A25" s="60" t="s">
        <v>232</v>
      </c>
      <c r="B25" s="53" t="s">
        <v>51</v>
      </c>
      <c r="C25" s="2">
        <v>0</v>
      </c>
      <c r="D25" s="2">
        <v>0</v>
      </c>
      <c r="E25" s="2">
        <v>0</v>
      </c>
      <c r="F25" s="2">
        <v>0</v>
      </c>
      <c r="G25" s="108">
        <f t="shared" si="4"/>
        <v>0</v>
      </c>
      <c r="H25" s="2">
        <v>0</v>
      </c>
      <c r="I25" s="108">
        <f t="shared" si="5"/>
        <v>0</v>
      </c>
      <c r="J25" s="2">
        <v>0</v>
      </c>
      <c r="K25" s="2">
        <v>0</v>
      </c>
      <c r="L25" s="2">
        <v>0</v>
      </c>
    </row>
    <row r="26" spans="1:12" ht="12.75">
      <c r="A26" s="60" t="s">
        <v>233</v>
      </c>
      <c r="B26" s="53" t="s">
        <v>32</v>
      </c>
      <c r="C26" s="9">
        <v>0</v>
      </c>
      <c r="D26" s="9">
        <v>0</v>
      </c>
      <c r="E26" s="9">
        <v>0</v>
      </c>
      <c r="F26" s="9">
        <v>0</v>
      </c>
      <c r="G26" s="106">
        <f t="shared" si="4"/>
        <v>0</v>
      </c>
      <c r="H26" s="9">
        <v>0</v>
      </c>
      <c r="I26" s="106">
        <f t="shared" si="5"/>
        <v>0</v>
      </c>
      <c r="J26" s="9">
        <v>0</v>
      </c>
      <c r="K26" s="9">
        <v>0</v>
      </c>
      <c r="L26" s="9">
        <v>0</v>
      </c>
    </row>
    <row r="27" spans="1:12" ht="12.75">
      <c r="A27" s="72" t="s">
        <v>234</v>
      </c>
      <c r="B27" s="73" t="s">
        <v>2</v>
      </c>
      <c r="C27" s="107">
        <f aca="true" t="shared" si="6" ref="C27:L27">C20+C22+C23+C24+C25+C26</f>
        <v>0</v>
      </c>
      <c r="D27" s="107">
        <f t="shared" si="6"/>
        <v>0</v>
      </c>
      <c r="E27" s="107">
        <f t="shared" si="6"/>
        <v>0</v>
      </c>
      <c r="F27" s="107">
        <f t="shared" si="6"/>
        <v>0</v>
      </c>
      <c r="G27" s="107">
        <f t="shared" si="6"/>
        <v>0</v>
      </c>
      <c r="H27" s="107">
        <f t="shared" si="6"/>
        <v>0</v>
      </c>
      <c r="I27" s="107">
        <f t="shared" si="6"/>
        <v>0</v>
      </c>
      <c r="J27" s="107">
        <f t="shared" si="6"/>
        <v>0</v>
      </c>
      <c r="K27" s="107">
        <f t="shared" si="6"/>
        <v>0</v>
      </c>
      <c r="L27" s="107">
        <f t="shared" si="6"/>
        <v>0</v>
      </c>
    </row>
    <row r="28" spans="1:12" ht="12.75">
      <c r="A28" s="70"/>
      <c r="B28" s="80"/>
      <c r="C28" s="80"/>
      <c r="D28" s="80"/>
      <c r="E28" s="80"/>
      <c r="F28" s="80"/>
      <c r="G28" s="80"/>
      <c r="H28" s="80"/>
      <c r="I28" s="80"/>
      <c r="J28" s="33"/>
      <c r="K28" s="33"/>
      <c r="L28" s="38"/>
    </row>
    <row r="29" spans="1:12" ht="15.75">
      <c r="A29" s="96"/>
      <c r="B29" s="97" t="s">
        <v>25</v>
      </c>
      <c r="C29" s="478" t="s">
        <v>49</v>
      </c>
      <c r="D29" s="478"/>
      <c r="E29" s="478"/>
      <c r="F29" s="478"/>
      <c r="G29" s="478"/>
      <c r="H29" s="98"/>
      <c r="I29" s="476" t="s">
        <v>50</v>
      </c>
      <c r="J29" s="477"/>
      <c r="K29" s="98"/>
      <c r="L29" s="98"/>
    </row>
    <row r="30" spans="1:12" ht="38.25">
      <c r="A30" s="58"/>
      <c r="B30" s="102"/>
      <c r="C30" s="100" t="s">
        <v>75</v>
      </c>
      <c r="D30" s="100" t="s">
        <v>68</v>
      </c>
      <c r="E30" s="100" t="s">
        <v>69</v>
      </c>
      <c r="F30" s="100" t="s">
        <v>252</v>
      </c>
      <c r="G30" s="100" t="s">
        <v>76</v>
      </c>
      <c r="H30" s="100" t="s">
        <v>48</v>
      </c>
      <c r="I30" s="100" t="s">
        <v>76</v>
      </c>
      <c r="J30" s="100" t="s">
        <v>75</v>
      </c>
      <c r="K30" s="100" t="s">
        <v>120</v>
      </c>
      <c r="L30" s="100" t="s">
        <v>121</v>
      </c>
    </row>
    <row r="31" spans="1:12" ht="12.75">
      <c r="A31" s="58"/>
      <c r="B31" s="56" t="s">
        <v>28</v>
      </c>
      <c r="C31" s="87" t="s">
        <v>1</v>
      </c>
      <c r="D31" s="87" t="str">
        <f>C31</f>
        <v>TEUR</v>
      </c>
      <c r="E31" s="87" t="str">
        <f>C31</f>
        <v>TEUR</v>
      </c>
      <c r="F31" s="87" t="str">
        <f>C31</f>
        <v>TEUR</v>
      </c>
      <c r="G31" s="87" t="str">
        <f>C31</f>
        <v>TEUR</v>
      </c>
      <c r="H31" s="87" t="str">
        <f>C31</f>
        <v>TEUR</v>
      </c>
      <c r="I31" s="87" t="str">
        <f>C31</f>
        <v>TEUR</v>
      </c>
      <c r="J31" s="87" t="str">
        <f>C31</f>
        <v>TEUR</v>
      </c>
      <c r="K31" s="87" t="str">
        <f>C31</f>
        <v>TEUR</v>
      </c>
      <c r="L31" s="87" t="str">
        <f>C31</f>
        <v>TEUR</v>
      </c>
    </row>
    <row r="32" spans="1:12" ht="15.75" customHeight="1">
      <c r="A32" s="67" t="s">
        <v>306</v>
      </c>
      <c r="B32" s="51" t="s">
        <v>29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12.75">
      <c r="A33" s="60" t="s">
        <v>235</v>
      </c>
      <c r="B33" s="53" t="s">
        <v>30</v>
      </c>
      <c r="C33" s="9">
        <v>0</v>
      </c>
      <c r="D33" s="9">
        <v>0</v>
      </c>
      <c r="E33" s="9">
        <v>0</v>
      </c>
      <c r="F33" s="9">
        <v>0</v>
      </c>
      <c r="G33" s="106">
        <f aca="true" t="shared" si="7" ref="G33:G39">C33+D33-E33+F33</f>
        <v>0</v>
      </c>
      <c r="H33" s="9">
        <v>0</v>
      </c>
      <c r="I33" s="106">
        <f>C33+D33-E33+F33-H33</f>
        <v>0</v>
      </c>
      <c r="J33" s="9">
        <v>0</v>
      </c>
      <c r="K33" s="9">
        <v>0</v>
      </c>
      <c r="L33" s="9">
        <v>0</v>
      </c>
    </row>
    <row r="34" spans="1:12" ht="12.75">
      <c r="A34" s="60" t="s">
        <v>236</v>
      </c>
      <c r="B34" s="53" t="s">
        <v>7</v>
      </c>
      <c r="C34" s="106">
        <f>C35+C36+C37+C38</f>
        <v>0</v>
      </c>
      <c r="D34" s="106">
        <f>D35+D36+D37+D38</f>
        <v>0</v>
      </c>
      <c r="E34" s="106">
        <f>E35+E36+E37+E38</f>
        <v>0</v>
      </c>
      <c r="F34" s="106">
        <f>F35+F36+F37+F38</f>
        <v>0</v>
      </c>
      <c r="G34" s="106">
        <f t="shared" si="7"/>
        <v>0</v>
      </c>
      <c r="H34" s="106">
        <f>H35+H36+H37+H38</f>
        <v>0</v>
      </c>
      <c r="I34" s="106">
        <f aca="true" t="shared" si="8" ref="I34:I39">C34+D34-E34+F34-H34</f>
        <v>0</v>
      </c>
      <c r="J34" s="106">
        <f>J35+J36+J37+J38</f>
        <v>0</v>
      </c>
      <c r="K34" s="106">
        <f>K35+K36+K37+K38</f>
        <v>0</v>
      </c>
      <c r="L34" s="106">
        <f>L35+L36+L37+L38</f>
        <v>0</v>
      </c>
    </row>
    <row r="35" spans="1:12" ht="12.75">
      <c r="A35" s="60" t="s">
        <v>237</v>
      </c>
      <c r="B35" s="53" t="s">
        <v>46</v>
      </c>
      <c r="C35" s="2">
        <v>0</v>
      </c>
      <c r="D35" s="2">
        <v>0</v>
      </c>
      <c r="E35" s="2">
        <v>0</v>
      </c>
      <c r="F35" s="2">
        <v>0</v>
      </c>
      <c r="G35" s="108">
        <f t="shared" si="7"/>
        <v>0</v>
      </c>
      <c r="H35" s="2">
        <v>0</v>
      </c>
      <c r="I35" s="108">
        <f t="shared" si="8"/>
        <v>0</v>
      </c>
      <c r="J35" s="2">
        <v>0</v>
      </c>
      <c r="K35" s="2">
        <v>0</v>
      </c>
      <c r="L35" s="2">
        <v>0</v>
      </c>
    </row>
    <row r="36" spans="1:12" ht="12.75">
      <c r="A36" s="60" t="s">
        <v>238</v>
      </c>
      <c r="B36" s="53" t="s">
        <v>47</v>
      </c>
      <c r="C36" s="2">
        <v>0</v>
      </c>
      <c r="D36" s="2">
        <v>0</v>
      </c>
      <c r="E36" s="2">
        <v>0</v>
      </c>
      <c r="F36" s="2">
        <v>0</v>
      </c>
      <c r="G36" s="108">
        <f t="shared" si="7"/>
        <v>0</v>
      </c>
      <c r="H36" s="2">
        <v>0</v>
      </c>
      <c r="I36" s="108">
        <f t="shared" si="8"/>
        <v>0</v>
      </c>
      <c r="J36" s="2">
        <v>0</v>
      </c>
      <c r="K36" s="2">
        <v>0</v>
      </c>
      <c r="L36" s="2">
        <v>0</v>
      </c>
    </row>
    <row r="37" spans="1:12" ht="12.75">
      <c r="A37" s="60" t="s">
        <v>239</v>
      </c>
      <c r="B37" s="53" t="s">
        <v>199</v>
      </c>
      <c r="C37" s="2">
        <v>0</v>
      </c>
      <c r="D37" s="2">
        <v>0</v>
      </c>
      <c r="E37" s="2">
        <v>0</v>
      </c>
      <c r="F37" s="2">
        <v>0</v>
      </c>
      <c r="G37" s="108">
        <f t="shared" si="7"/>
        <v>0</v>
      </c>
      <c r="H37" s="2">
        <v>0</v>
      </c>
      <c r="I37" s="108">
        <f t="shared" si="8"/>
        <v>0</v>
      </c>
      <c r="J37" s="2">
        <v>0</v>
      </c>
      <c r="K37" s="2">
        <v>0</v>
      </c>
      <c r="L37" s="2">
        <v>0</v>
      </c>
    </row>
    <row r="38" spans="1:12" ht="12.75">
      <c r="A38" s="60" t="s">
        <v>240</v>
      </c>
      <c r="B38" s="53" t="s">
        <v>51</v>
      </c>
      <c r="C38" s="2">
        <v>0</v>
      </c>
      <c r="D38" s="2">
        <v>0</v>
      </c>
      <c r="E38" s="2">
        <v>0</v>
      </c>
      <c r="F38" s="2">
        <v>0</v>
      </c>
      <c r="G38" s="108">
        <f t="shared" si="7"/>
        <v>0</v>
      </c>
      <c r="H38" s="2">
        <v>0</v>
      </c>
      <c r="I38" s="108">
        <f t="shared" si="8"/>
        <v>0</v>
      </c>
      <c r="J38" s="2">
        <v>0</v>
      </c>
      <c r="K38" s="2">
        <v>0</v>
      </c>
      <c r="L38" s="2">
        <v>0</v>
      </c>
    </row>
    <row r="39" spans="1:12" ht="12.75">
      <c r="A39" s="60" t="s">
        <v>241</v>
      </c>
      <c r="B39" s="53" t="s">
        <v>32</v>
      </c>
      <c r="C39" s="9">
        <v>0</v>
      </c>
      <c r="D39" s="9">
        <v>0</v>
      </c>
      <c r="E39" s="9">
        <v>0</v>
      </c>
      <c r="F39" s="9">
        <v>0</v>
      </c>
      <c r="G39" s="106">
        <f t="shared" si="7"/>
        <v>0</v>
      </c>
      <c r="H39" s="9">
        <v>0</v>
      </c>
      <c r="I39" s="106">
        <f t="shared" si="8"/>
        <v>0</v>
      </c>
      <c r="J39" s="9">
        <v>0</v>
      </c>
      <c r="K39" s="9">
        <v>0</v>
      </c>
      <c r="L39" s="9">
        <v>0</v>
      </c>
    </row>
    <row r="40" spans="1:12" ht="12.75">
      <c r="A40" s="72" t="s">
        <v>242</v>
      </c>
      <c r="B40" s="73" t="s">
        <v>2</v>
      </c>
      <c r="C40" s="107">
        <f aca="true" t="shared" si="9" ref="C40:L40">C33+C35+C36+C37+C38+C39</f>
        <v>0</v>
      </c>
      <c r="D40" s="107">
        <f t="shared" si="9"/>
        <v>0</v>
      </c>
      <c r="E40" s="107">
        <f t="shared" si="9"/>
        <v>0</v>
      </c>
      <c r="F40" s="107">
        <f t="shared" si="9"/>
        <v>0</v>
      </c>
      <c r="G40" s="107">
        <f t="shared" si="9"/>
        <v>0</v>
      </c>
      <c r="H40" s="107">
        <f t="shared" si="9"/>
        <v>0</v>
      </c>
      <c r="I40" s="107">
        <f t="shared" si="9"/>
        <v>0</v>
      </c>
      <c r="J40" s="107">
        <f t="shared" si="9"/>
        <v>0</v>
      </c>
      <c r="K40" s="107">
        <f t="shared" si="9"/>
        <v>0</v>
      </c>
      <c r="L40" s="107">
        <f t="shared" si="9"/>
        <v>0</v>
      </c>
    </row>
    <row r="41" spans="1:12" ht="12.75">
      <c r="A41" s="103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94"/>
    </row>
    <row r="42" spans="1:12" ht="15.75">
      <c r="A42" s="96"/>
      <c r="B42" s="97" t="s">
        <v>44</v>
      </c>
      <c r="C42" s="478" t="s">
        <v>49</v>
      </c>
      <c r="D42" s="478"/>
      <c r="E42" s="478"/>
      <c r="F42" s="478"/>
      <c r="G42" s="478"/>
      <c r="H42" s="98"/>
      <c r="I42" s="476" t="s">
        <v>50</v>
      </c>
      <c r="J42" s="477"/>
      <c r="K42" s="98"/>
      <c r="L42" s="98"/>
    </row>
    <row r="43" spans="1:12" ht="38.25">
      <c r="A43" s="58"/>
      <c r="B43" s="102"/>
      <c r="C43" s="100" t="s">
        <v>75</v>
      </c>
      <c r="D43" s="100" t="s">
        <v>68</v>
      </c>
      <c r="E43" s="100" t="s">
        <v>69</v>
      </c>
      <c r="F43" s="100" t="s">
        <v>252</v>
      </c>
      <c r="G43" s="100" t="s">
        <v>76</v>
      </c>
      <c r="H43" s="100" t="s">
        <v>48</v>
      </c>
      <c r="I43" s="100" t="s">
        <v>76</v>
      </c>
      <c r="J43" s="100" t="s">
        <v>75</v>
      </c>
      <c r="K43" s="100" t="s">
        <v>120</v>
      </c>
      <c r="L43" s="100" t="s">
        <v>121</v>
      </c>
    </row>
    <row r="44" spans="1:12" ht="12.75">
      <c r="A44" s="58"/>
      <c r="B44" s="56" t="s">
        <v>28</v>
      </c>
      <c r="C44" s="87" t="s">
        <v>1</v>
      </c>
      <c r="D44" s="87" t="str">
        <f>C44</f>
        <v>TEUR</v>
      </c>
      <c r="E44" s="87" t="str">
        <f>C44</f>
        <v>TEUR</v>
      </c>
      <c r="F44" s="87" t="str">
        <f>C44</f>
        <v>TEUR</v>
      </c>
      <c r="G44" s="87" t="str">
        <f>C44</f>
        <v>TEUR</v>
      </c>
      <c r="H44" s="87" t="str">
        <f>C44</f>
        <v>TEUR</v>
      </c>
      <c r="I44" s="87" t="str">
        <f>C44</f>
        <v>TEUR</v>
      </c>
      <c r="J44" s="87" t="str">
        <f>C44</f>
        <v>TEUR</v>
      </c>
      <c r="K44" s="87" t="str">
        <f>C44</f>
        <v>TEUR</v>
      </c>
      <c r="L44" s="87" t="str">
        <f>C44</f>
        <v>TEUR</v>
      </c>
    </row>
    <row r="45" spans="1:12" ht="15.75" customHeight="1">
      <c r="A45" s="67" t="s">
        <v>303</v>
      </c>
      <c r="B45" s="51" t="s">
        <v>29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264"/>
    </row>
    <row r="46" spans="1:12" ht="12.75">
      <c r="A46" s="60" t="s">
        <v>243</v>
      </c>
      <c r="B46" s="53" t="s">
        <v>30</v>
      </c>
      <c r="C46" s="109">
        <f>C7+C20+C33</f>
        <v>0</v>
      </c>
      <c r="D46" s="109">
        <f aca="true" t="shared" si="10" ref="D46:L46">D7+D20+D33</f>
        <v>0</v>
      </c>
      <c r="E46" s="109">
        <f t="shared" si="10"/>
        <v>0</v>
      </c>
      <c r="F46" s="109">
        <f t="shared" si="10"/>
        <v>0</v>
      </c>
      <c r="G46" s="109">
        <f t="shared" si="10"/>
        <v>0</v>
      </c>
      <c r="H46" s="109">
        <f t="shared" si="10"/>
        <v>0</v>
      </c>
      <c r="I46" s="109">
        <f t="shared" si="10"/>
        <v>0</v>
      </c>
      <c r="J46" s="109">
        <f t="shared" si="10"/>
        <v>0</v>
      </c>
      <c r="K46" s="218">
        <f t="shared" si="10"/>
        <v>0</v>
      </c>
      <c r="L46" s="109">
        <f t="shared" si="10"/>
        <v>0</v>
      </c>
    </row>
    <row r="47" spans="1:12" ht="12.75">
      <c r="A47" s="60" t="s">
        <v>244</v>
      </c>
      <c r="B47" s="53" t="s">
        <v>7</v>
      </c>
      <c r="C47" s="106">
        <f aca="true" t="shared" si="11" ref="C47:L53">C8+C21+C34</f>
        <v>0</v>
      </c>
      <c r="D47" s="106">
        <f t="shared" si="11"/>
        <v>0</v>
      </c>
      <c r="E47" s="106">
        <f t="shared" si="11"/>
        <v>0</v>
      </c>
      <c r="F47" s="106">
        <f t="shared" si="11"/>
        <v>0</v>
      </c>
      <c r="G47" s="106">
        <f t="shared" si="11"/>
        <v>0</v>
      </c>
      <c r="H47" s="106">
        <f t="shared" si="11"/>
        <v>0</v>
      </c>
      <c r="I47" s="106">
        <f t="shared" si="11"/>
        <v>0</v>
      </c>
      <c r="J47" s="106">
        <f t="shared" si="11"/>
        <v>0</v>
      </c>
      <c r="K47" s="137">
        <f t="shared" si="11"/>
        <v>0</v>
      </c>
      <c r="L47" s="106">
        <f t="shared" si="11"/>
        <v>0</v>
      </c>
    </row>
    <row r="48" spans="1:12" ht="12.75">
      <c r="A48" s="60" t="s">
        <v>245</v>
      </c>
      <c r="B48" s="53" t="s">
        <v>46</v>
      </c>
      <c r="C48" s="108">
        <f t="shared" si="11"/>
        <v>0</v>
      </c>
      <c r="D48" s="108">
        <f t="shared" si="11"/>
        <v>0</v>
      </c>
      <c r="E48" s="108">
        <f t="shared" si="11"/>
        <v>0</v>
      </c>
      <c r="F48" s="108">
        <f t="shared" si="11"/>
        <v>0</v>
      </c>
      <c r="G48" s="108">
        <f t="shared" si="11"/>
        <v>0</v>
      </c>
      <c r="H48" s="108">
        <f t="shared" si="11"/>
        <v>0</v>
      </c>
      <c r="I48" s="108">
        <f t="shared" si="11"/>
        <v>0</v>
      </c>
      <c r="J48" s="108">
        <f t="shared" si="11"/>
        <v>0</v>
      </c>
      <c r="K48" s="217">
        <f t="shared" si="11"/>
        <v>0</v>
      </c>
      <c r="L48" s="108">
        <f t="shared" si="11"/>
        <v>0</v>
      </c>
    </row>
    <row r="49" spans="1:12" ht="12.75">
      <c r="A49" s="60" t="s">
        <v>246</v>
      </c>
      <c r="B49" s="53" t="s">
        <v>47</v>
      </c>
      <c r="C49" s="108">
        <f t="shared" si="11"/>
        <v>0</v>
      </c>
      <c r="D49" s="108">
        <f t="shared" si="11"/>
        <v>0</v>
      </c>
      <c r="E49" s="108">
        <f t="shared" si="11"/>
        <v>0</v>
      </c>
      <c r="F49" s="108">
        <f t="shared" si="11"/>
        <v>0</v>
      </c>
      <c r="G49" s="108">
        <f t="shared" si="11"/>
        <v>0</v>
      </c>
      <c r="H49" s="108">
        <f t="shared" si="11"/>
        <v>0</v>
      </c>
      <c r="I49" s="108">
        <f t="shared" si="11"/>
        <v>0</v>
      </c>
      <c r="J49" s="108">
        <f t="shared" si="11"/>
        <v>0</v>
      </c>
      <c r="K49" s="217">
        <f t="shared" si="11"/>
        <v>0</v>
      </c>
      <c r="L49" s="108">
        <f t="shared" si="11"/>
        <v>0</v>
      </c>
    </row>
    <row r="50" spans="1:12" ht="12.75">
      <c r="A50" s="60" t="s">
        <v>247</v>
      </c>
      <c r="B50" s="53" t="s">
        <v>199</v>
      </c>
      <c r="C50" s="108">
        <f t="shared" si="11"/>
        <v>0</v>
      </c>
      <c r="D50" s="108">
        <f t="shared" si="11"/>
        <v>0</v>
      </c>
      <c r="E50" s="108">
        <f t="shared" si="11"/>
        <v>0</v>
      </c>
      <c r="F50" s="108">
        <f t="shared" si="11"/>
        <v>0</v>
      </c>
      <c r="G50" s="108">
        <f t="shared" si="11"/>
        <v>0</v>
      </c>
      <c r="H50" s="108">
        <f t="shared" si="11"/>
        <v>0</v>
      </c>
      <c r="I50" s="108">
        <f t="shared" si="11"/>
        <v>0</v>
      </c>
      <c r="J50" s="108">
        <f t="shared" si="11"/>
        <v>0</v>
      </c>
      <c r="K50" s="217">
        <f t="shared" si="11"/>
        <v>0</v>
      </c>
      <c r="L50" s="108">
        <f t="shared" si="11"/>
        <v>0</v>
      </c>
    </row>
    <row r="51" spans="1:12" ht="12.75">
      <c r="A51" s="60" t="s">
        <v>248</v>
      </c>
      <c r="B51" s="53" t="s">
        <v>51</v>
      </c>
      <c r="C51" s="108">
        <f t="shared" si="11"/>
        <v>0</v>
      </c>
      <c r="D51" s="108">
        <f t="shared" si="11"/>
        <v>0</v>
      </c>
      <c r="E51" s="108">
        <f t="shared" si="11"/>
        <v>0</v>
      </c>
      <c r="F51" s="108">
        <f t="shared" si="11"/>
        <v>0</v>
      </c>
      <c r="G51" s="108">
        <f t="shared" si="11"/>
        <v>0</v>
      </c>
      <c r="H51" s="108">
        <f t="shared" si="11"/>
        <v>0</v>
      </c>
      <c r="I51" s="108">
        <f t="shared" si="11"/>
        <v>0</v>
      </c>
      <c r="J51" s="108">
        <f t="shared" si="11"/>
        <v>0</v>
      </c>
      <c r="K51" s="217">
        <f t="shared" si="11"/>
        <v>0</v>
      </c>
      <c r="L51" s="108">
        <f t="shared" si="11"/>
        <v>0</v>
      </c>
    </row>
    <row r="52" spans="1:12" ht="12.75">
      <c r="A52" s="60" t="s">
        <v>249</v>
      </c>
      <c r="B52" s="53" t="s">
        <v>32</v>
      </c>
      <c r="C52" s="106">
        <f t="shared" si="11"/>
        <v>0</v>
      </c>
      <c r="D52" s="106">
        <f t="shared" si="11"/>
        <v>0</v>
      </c>
      <c r="E52" s="106">
        <f t="shared" si="11"/>
        <v>0</v>
      </c>
      <c r="F52" s="106">
        <f t="shared" si="11"/>
        <v>0</v>
      </c>
      <c r="G52" s="106">
        <f t="shared" si="11"/>
        <v>0</v>
      </c>
      <c r="H52" s="106">
        <f t="shared" si="11"/>
        <v>0</v>
      </c>
      <c r="I52" s="106">
        <f t="shared" si="11"/>
        <v>0</v>
      </c>
      <c r="J52" s="106">
        <f t="shared" si="11"/>
        <v>0</v>
      </c>
      <c r="K52" s="137">
        <f t="shared" si="11"/>
        <v>0</v>
      </c>
      <c r="L52" s="106">
        <f t="shared" si="11"/>
        <v>0</v>
      </c>
    </row>
    <row r="53" spans="1:12" ht="12.75">
      <c r="A53" s="72" t="s">
        <v>250</v>
      </c>
      <c r="B53" s="73" t="s">
        <v>2</v>
      </c>
      <c r="C53" s="107">
        <f t="shared" si="11"/>
        <v>0</v>
      </c>
      <c r="D53" s="107">
        <f t="shared" si="11"/>
        <v>0</v>
      </c>
      <c r="E53" s="107">
        <f t="shared" si="11"/>
        <v>0</v>
      </c>
      <c r="F53" s="107">
        <f t="shared" si="11"/>
        <v>0</v>
      </c>
      <c r="G53" s="107">
        <f t="shared" si="11"/>
        <v>0</v>
      </c>
      <c r="H53" s="107">
        <f t="shared" si="11"/>
        <v>0</v>
      </c>
      <c r="I53" s="107">
        <f t="shared" si="11"/>
        <v>0</v>
      </c>
      <c r="J53" s="107">
        <f t="shared" si="11"/>
        <v>0</v>
      </c>
      <c r="K53" s="263">
        <f t="shared" si="11"/>
        <v>0</v>
      </c>
      <c r="L53" s="107">
        <f t="shared" si="11"/>
        <v>0</v>
      </c>
    </row>
    <row r="54" spans="1:12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8"/>
    </row>
    <row r="55" spans="1:12" s="24" customFormat="1" ht="12.75">
      <c r="A55" s="64"/>
      <c r="B55" s="67" t="s">
        <v>280</v>
      </c>
      <c r="C55" s="479" t="s">
        <v>349</v>
      </c>
      <c r="D55" s="481"/>
      <c r="E55" s="479" t="s">
        <v>42</v>
      </c>
      <c r="F55" s="480"/>
      <c r="G55" s="480"/>
      <c r="H55" s="481"/>
      <c r="I55" s="104"/>
      <c r="J55" s="61"/>
      <c r="K55" s="61"/>
      <c r="L55" s="105"/>
    </row>
    <row r="56" spans="1:12" ht="15.75" customHeight="1">
      <c r="A56" s="69" t="s">
        <v>307</v>
      </c>
      <c r="B56" s="69" t="s">
        <v>285</v>
      </c>
      <c r="C56" s="482" t="s">
        <v>286</v>
      </c>
      <c r="D56" s="484"/>
      <c r="E56" s="482"/>
      <c r="F56" s="483"/>
      <c r="G56" s="483"/>
      <c r="H56" s="484"/>
      <c r="I56" s="37"/>
      <c r="J56" s="33"/>
      <c r="K56" s="33"/>
      <c r="L56" s="38"/>
    </row>
    <row r="57" spans="1:12" ht="12.75">
      <c r="A57" s="88" t="s">
        <v>300</v>
      </c>
      <c r="B57" s="88" t="s">
        <v>281</v>
      </c>
      <c r="C57" s="474"/>
      <c r="D57" s="475"/>
      <c r="E57" s="469"/>
      <c r="F57" s="470"/>
      <c r="G57" s="470"/>
      <c r="H57" s="471"/>
      <c r="I57" s="37"/>
      <c r="J57" s="33"/>
      <c r="K57" s="33"/>
      <c r="L57" s="38"/>
    </row>
    <row r="58" spans="1:12" ht="12.75">
      <c r="A58" s="88" t="s">
        <v>301</v>
      </c>
      <c r="B58" s="71" t="s">
        <v>287</v>
      </c>
      <c r="C58" s="472"/>
      <c r="D58" s="473"/>
      <c r="E58" s="464"/>
      <c r="F58" s="465"/>
      <c r="G58" s="465"/>
      <c r="H58" s="466"/>
      <c r="I58" s="37"/>
      <c r="J58" s="33"/>
      <c r="K58" s="33"/>
      <c r="L58" s="38"/>
    </row>
    <row r="59" spans="1:12" ht="12.75">
      <c r="A59" s="88" t="s">
        <v>302</v>
      </c>
      <c r="B59" s="88" t="s">
        <v>288</v>
      </c>
      <c r="C59" s="472"/>
      <c r="D59" s="473"/>
      <c r="E59" s="464"/>
      <c r="F59" s="465"/>
      <c r="G59" s="465"/>
      <c r="H59" s="466"/>
      <c r="I59" s="37"/>
      <c r="J59" s="33"/>
      <c r="K59" s="33"/>
      <c r="L59" s="38"/>
    </row>
    <row r="60" spans="1:12" ht="12.75">
      <c r="A60" s="88" t="s">
        <v>309</v>
      </c>
      <c r="B60" s="88" t="s">
        <v>299</v>
      </c>
      <c r="C60" s="472"/>
      <c r="D60" s="473"/>
      <c r="E60" s="464"/>
      <c r="F60" s="465"/>
      <c r="G60" s="465"/>
      <c r="H60" s="466"/>
      <c r="I60" s="37"/>
      <c r="J60" s="33"/>
      <c r="K60" s="33"/>
      <c r="L60" s="38"/>
    </row>
    <row r="61" spans="1:12" ht="12.75">
      <c r="A61" s="88" t="s">
        <v>310</v>
      </c>
      <c r="B61" s="88" t="s">
        <v>283</v>
      </c>
      <c r="C61" s="472"/>
      <c r="D61" s="473"/>
      <c r="E61" s="464"/>
      <c r="F61" s="465"/>
      <c r="G61" s="465"/>
      <c r="H61" s="466"/>
      <c r="I61" s="37"/>
      <c r="J61" s="33"/>
      <c r="K61" s="33"/>
      <c r="L61" s="38"/>
    </row>
    <row r="62" spans="1:12" ht="12.75">
      <c r="A62" s="88" t="s">
        <v>311</v>
      </c>
      <c r="B62" s="88" t="s">
        <v>296</v>
      </c>
      <c r="C62" s="472"/>
      <c r="D62" s="473"/>
      <c r="E62" s="464"/>
      <c r="F62" s="465"/>
      <c r="G62" s="465"/>
      <c r="H62" s="466"/>
      <c r="I62" s="37"/>
      <c r="J62" s="33"/>
      <c r="K62" s="33"/>
      <c r="L62" s="38"/>
    </row>
    <row r="63" spans="1:12" ht="12.75">
      <c r="A63" s="88" t="s">
        <v>312</v>
      </c>
      <c r="B63" s="88" t="s">
        <v>308</v>
      </c>
      <c r="C63" s="472"/>
      <c r="D63" s="473"/>
      <c r="E63" s="464"/>
      <c r="F63" s="465"/>
      <c r="G63" s="465"/>
      <c r="H63" s="466"/>
      <c r="I63" s="37"/>
      <c r="J63" s="33"/>
      <c r="K63" s="33"/>
      <c r="L63" s="38"/>
    </row>
    <row r="64" spans="1:12" ht="12.75">
      <c r="A64" s="88" t="s">
        <v>313</v>
      </c>
      <c r="B64" s="88" t="s">
        <v>295</v>
      </c>
      <c r="C64" s="472"/>
      <c r="D64" s="473"/>
      <c r="E64" s="464"/>
      <c r="F64" s="465"/>
      <c r="G64" s="465"/>
      <c r="H64" s="466"/>
      <c r="I64" s="37"/>
      <c r="J64" s="33"/>
      <c r="K64" s="33"/>
      <c r="L64" s="38"/>
    </row>
    <row r="65" spans="1:12" ht="12.75">
      <c r="A65" s="88" t="s">
        <v>314</v>
      </c>
      <c r="B65" s="88" t="s">
        <v>284</v>
      </c>
      <c r="C65" s="472"/>
      <c r="D65" s="473"/>
      <c r="E65" s="464"/>
      <c r="F65" s="465"/>
      <c r="G65" s="465"/>
      <c r="H65" s="466"/>
      <c r="I65" s="37"/>
      <c r="J65" s="33"/>
      <c r="K65" s="33"/>
      <c r="L65" s="38"/>
    </row>
    <row r="66" spans="1:12" ht="12.75">
      <c r="A66" s="88" t="s">
        <v>315</v>
      </c>
      <c r="B66" s="88" t="s">
        <v>282</v>
      </c>
      <c r="C66" s="472"/>
      <c r="D66" s="473"/>
      <c r="E66" s="464"/>
      <c r="F66" s="465"/>
      <c r="G66" s="465"/>
      <c r="H66" s="466"/>
      <c r="I66" s="37"/>
      <c r="J66" s="33"/>
      <c r="K66" s="33"/>
      <c r="L66" s="38"/>
    </row>
    <row r="67" spans="1:12" ht="12.75">
      <c r="A67" s="88" t="s">
        <v>316</v>
      </c>
      <c r="B67" s="88" t="s">
        <v>289</v>
      </c>
      <c r="C67" s="472"/>
      <c r="D67" s="473"/>
      <c r="E67" s="464"/>
      <c r="F67" s="465"/>
      <c r="G67" s="465"/>
      <c r="H67" s="466"/>
      <c r="I67" s="37"/>
      <c r="J67" s="33"/>
      <c r="K67" s="33"/>
      <c r="L67" s="38"/>
    </row>
    <row r="68" spans="1:12" ht="12.75">
      <c r="A68" s="88" t="s">
        <v>317</v>
      </c>
      <c r="B68" s="88" t="s">
        <v>290</v>
      </c>
      <c r="C68" s="472"/>
      <c r="D68" s="473"/>
      <c r="E68" s="464"/>
      <c r="F68" s="465"/>
      <c r="G68" s="465"/>
      <c r="H68" s="466"/>
      <c r="I68" s="37"/>
      <c r="J68" s="33"/>
      <c r="K68" s="33"/>
      <c r="L68" s="38"/>
    </row>
    <row r="69" spans="1:12" ht="12.75">
      <c r="A69" s="88" t="s">
        <v>318</v>
      </c>
      <c r="B69" s="88" t="s">
        <v>291</v>
      </c>
      <c r="C69" s="472"/>
      <c r="D69" s="473"/>
      <c r="E69" s="464"/>
      <c r="F69" s="465"/>
      <c r="G69" s="465"/>
      <c r="H69" s="466"/>
      <c r="I69" s="37"/>
      <c r="J69" s="33"/>
      <c r="K69" s="33"/>
      <c r="L69" s="38"/>
    </row>
    <row r="70" spans="1:12" ht="12.75">
      <c r="A70" s="88" t="s">
        <v>319</v>
      </c>
      <c r="B70" s="88" t="s">
        <v>292</v>
      </c>
      <c r="C70" s="472"/>
      <c r="D70" s="473"/>
      <c r="E70" s="464"/>
      <c r="F70" s="465"/>
      <c r="G70" s="465"/>
      <c r="H70" s="466"/>
      <c r="I70" s="37"/>
      <c r="J70" s="33"/>
      <c r="K70" s="33"/>
      <c r="L70" s="38"/>
    </row>
    <row r="71" spans="1:12" ht="12.75">
      <c r="A71" s="88" t="s">
        <v>320</v>
      </c>
      <c r="B71" s="88" t="s">
        <v>222</v>
      </c>
      <c r="C71" s="472"/>
      <c r="D71" s="473"/>
      <c r="E71" s="464"/>
      <c r="F71" s="465"/>
      <c r="G71" s="465"/>
      <c r="H71" s="466"/>
      <c r="I71" s="37"/>
      <c r="J71" s="33"/>
      <c r="K71" s="33"/>
      <c r="L71" s="38"/>
    </row>
    <row r="72" spans="1:12" ht="12.75">
      <c r="A72" s="88" t="s">
        <v>321</v>
      </c>
      <c r="B72" s="88" t="s">
        <v>294</v>
      </c>
      <c r="C72" s="472"/>
      <c r="D72" s="473"/>
      <c r="E72" s="464"/>
      <c r="F72" s="465"/>
      <c r="G72" s="465"/>
      <c r="H72" s="466"/>
      <c r="I72" s="37"/>
      <c r="J72" s="33"/>
      <c r="K72" s="33"/>
      <c r="L72" s="38"/>
    </row>
    <row r="73" spans="1:12" ht="12.75">
      <c r="A73" s="89" t="s">
        <v>322</v>
      </c>
      <c r="B73" s="89" t="s">
        <v>293</v>
      </c>
      <c r="C73" s="451"/>
      <c r="D73" s="452"/>
      <c r="E73" s="467"/>
      <c r="F73" s="468"/>
      <c r="G73" s="468"/>
      <c r="H73" s="453"/>
      <c r="I73" s="40"/>
      <c r="J73" s="49"/>
      <c r="K73" s="49"/>
      <c r="L73" s="41"/>
    </row>
  </sheetData>
  <sheetProtection password="E2CC" sheet="1" objects="1" scenarios="1"/>
  <mergeCells count="50">
    <mergeCell ref="E67:H67"/>
    <mergeCell ref="E70:H70"/>
    <mergeCell ref="E72:H72"/>
    <mergeCell ref="C67:D67"/>
    <mergeCell ref="C70:D70"/>
    <mergeCell ref="C72:D72"/>
    <mergeCell ref="C68:D68"/>
    <mergeCell ref="C69:D69"/>
    <mergeCell ref="C71:D71"/>
    <mergeCell ref="E68:H68"/>
    <mergeCell ref="I3:J3"/>
    <mergeCell ref="A1:A2"/>
    <mergeCell ref="B1:B2"/>
    <mergeCell ref="C1:E2"/>
    <mergeCell ref="F1:L2"/>
    <mergeCell ref="E55:H55"/>
    <mergeCell ref="E56:H56"/>
    <mergeCell ref="C42:G42"/>
    <mergeCell ref="C3:G3"/>
    <mergeCell ref="C55:D55"/>
    <mergeCell ref="C56:D56"/>
    <mergeCell ref="I42:J42"/>
    <mergeCell ref="C16:G16"/>
    <mergeCell ref="I16:J16"/>
    <mergeCell ref="C29:G29"/>
    <mergeCell ref="I29:J29"/>
    <mergeCell ref="C59:D59"/>
    <mergeCell ref="C60:D60"/>
    <mergeCell ref="C58:D58"/>
    <mergeCell ref="C57:D57"/>
    <mergeCell ref="C61:D61"/>
    <mergeCell ref="C62:D62"/>
    <mergeCell ref="E66:H66"/>
    <mergeCell ref="C63:D63"/>
    <mergeCell ref="C64:D64"/>
    <mergeCell ref="C65:D65"/>
    <mergeCell ref="C66:D66"/>
    <mergeCell ref="E62:H62"/>
    <mergeCell ref="E63:H63"/>
    <mergeCell ref="E64:H64"/>
    <mergeCell ref="E65:H65"/>
    <mergeCell ref="E57:H57"/>
    <mergeCell ref="E59:H59"/>
    <mergeCell ref="E60:H60"/>
    <mergeCell ref="E61:H61"/>
    <mergeCell ref="E58:H58"/>
    <mergeCell ref="E69:H69"/>
    <mergeCell ref="E71:H71"/>
    <mergeCell ref="E73:H73"/>
    <mergeCell ref="C73:D73"/>
  </mergeCells>
  <dataValidations count="3">
    <dataValidation type="decimal" operator="greaterThanOrEqual" showErrorMessage="1" errorTitle="Fehlermeldung" error="Es darf nur ein Wert größer gleich Null eingegeben werden!" sqref="H9:H13 C33:E33 H20 J22:L26 J20:L20 H22:H26 C22:E26 H47:L53 C46:F53 G46:L46 J7:L7 C20:E20 J9:L13 H7 C9:E13 C35:E39 H33 J33:L33 J35:L39 H35:H39 C7:E7">
      <formula1>0</formula1>
    </dataValidation>
    <dataValidation type="decimal" operator="greaterThanOrEqual" allowBlank="1" showErrorMessage="1" errorTitle="Fehlermeldung" error="Es darf nur ein Wert größer gleich Null eingegeben werden." sqref="C57:D73">
      <formula1>0</formula1>
    </dataValidation>
    <dataValidation operator="greaterThanOrEqual" showErrorMessage="1" errorTitle="Fehlermeldung" error="Es darf nur ein Wert größer gleich Null eingegeben werden!" sqref="F7 F9:F13 F20 F22:F26 F33 F35:F39"/>
  </dataValidations>
  <printOptions/>
  <pageMargins left="0.44" right="0.45" top="0.69" bottom="0.71" header="0.41" footer="0.4"/>
  <pageSetup fitToHeight="0" fitToWidth="1" horizontalDpi="600" verticalDpi="600" orientation="landscape" paperSize="9" scale="81" r:id="rId1"/>
  <headerFooter alignWithMargins="0">
    <oddHeader>&amp;R&amp;A</oddHeader>
    <oddFooter>&amp;C&amp;F&amp;RSeite &amp;P/&amp;N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303"/>
  <sheetViews>
    <sheetView showGridLines="0" zoomScale="75" zoomScaleNormal="75" zoomScaleSheetLayoutView="75" workbookViewId="0" topLeftCell="A1">
      <pane xSplit="2" ySplit="2" topLeftCell="C3" activePane="bottomRight" state="frozen"/>
      <selection pane="topLeft" activeCell="B13" sqref="B13:J13"/>
      <selection pane="topRight" activeCell="B13" sqref="B13:J13"/>
      <selection pane="bottomLeft" activeCell="B13" sqref="B13:J13"/>
      <selection pane="bottomRight" activeCell="C1" sqref="C1:D2"/>
    </sheetView>
  </sheetViews>
  <sheetFormatPr defaultColWidth="11.421875" defaultRowHeight="12.75"/>
  <cols>
    <col min="1" max="1" width="8.57421875" style="241" customWidth="1"/>
    <col min="2" max="2" width="52.57421875" style="241" customWidth="1"/>
    <col min="3" max="3" width="18.00390625" style="241" customWidth="1"/>
    <col min="4" max="5" width="17.8515625" style="241" customWidth="1"/>
    <col min="6" max="6" width="18.00390625" style="241" customWidth="1"/>
    <col min="7" max="10" width="17.8515625" style="241" customWidth="1"/>
    <col min="11" max="11" width="27.7109375" style="241" customWidth="1"/>
    <col min="12" max="12" width="11.421875" style="241" customWidth="1"/>
    <col min="13" max="13" width="9.140625" style="241" bestFit="1" customWidth="1"/>
    <col min="14" max="14" width="54.421875" style="241" bestFit="1" customWidth="1"/>
    <col min="15" max="15" width="8.8515625" style="241" bestFit="1" customWidth="1"/>
    <col min="16" max="17" width="9.28125" style="241" bestFit="1" customWidth="1"/>
    <col min="18" max="18" width="8.7109375" style="241" bestFit="1" customWidth="1"/>
    <col min="19" max="19" width="16.7109375" style="241" bestFit="1" customWidth="1"/>
    <col min="20" max="20" width="12.8515625" style="241" bestFit="1" customWidth="1"/>
    <col min="21" max="21" width="11.00390625" style="241" bestFit="1" customWidth="1"/>
    <col min="22" max="16384" width="11.421875" style="241" customWidth="1"/>
  </cols>
  <sheetData>
    <row r="1" spans="1:11" ht="18" customHeight="1">
      <c r="A1" s="493" t="s">
        <v>85</v>
      </c>
      <c r="B1" s="505" t="s">
        <v>183</v>
      </c>
      <c r="C1" s="506" t="str">
        <f>'Allgemeine Informationen'!B8</f>
        <v>                                   Geschäftsjahr 2008</v>
      </c>
      <c r="D1" s="506"/>
      <c r="E1" s="489" t="str">
        <f>'Allgemeine Informationen'!C11</f>
        <v>MUSTERNETZBETREIBER</v>
      </c>
      <c r="F1" s="489"/>
      <c r="G1" s="489"/>
      <c r="H1" s="489"/>
      <c r="I1" s="489"/>
      <c r="J1" s="489"/>
      <c r="K1" s="491"/>
    </row>
    <row r="2" spans="1:11" s="244" customFormat="1" ht="18" customHeight="1">
      <c r="A2" s="486"/>
      <c r="B2" s="488"/>
      <c r="C2" s="507"/>
      <c r="D2" s="507"/>
      <c r="E2" s="490"/>
      <c r="F2" s="490"/>
      <c r="G2" s="490"/>
      <c r="H2" s="490"/>
      <c r="I2" s="490"/>
      <c r="J2" s="490"/>
      <c r="K2" s="492"/>
    </row>
    <row r="3" spans="1:20" ht="15.75" customHeight="1">
      <c r="A3" s="91" t="s">
        <v>86</v>
      </c>
      <c r="B3" s="110" t="s">
        <v>123</v>
      </c>
      <c r="C3" s="111"/>
      <c r="D3" s="111"/>
      <c r="E3" s="111"/>
      <c r="F3" s="111"/>
      <c r="G3" s="111"/>
      <c r="H3" s="112"/>
      <c r="I3" s="76"/>
      <c r="J3" s="76"/>
      <c r="K3" s="85"/>
      <c r="M3" s="245"/>
      <c r="N3" s="245"/>
      <c r="O3" s="246"/>
      <c r="P3" s="246"/>
      <c r="Q3" s="246"/>
      <c r="R3" s="246"/>
      <c r="S3" s="246"/>
      <c r="T3" s="246"/>
    </row>
    <row r="4" spans="1:22" ht="26.25">
      <c r="A4" s="113"/>
      <c r="B4" s="114"/>
      <c r="C4" s="115" t="s">
        <v>219</v>
      </c>
      <c r="D4" s="115" t="s">
        <v>220</v>
      </c>
      <c r="E4" s="115" t="s">
        <v>25</v>
      </c>
      <c r="F4" s="115" t="s">
        <v>350</v>
      </c>
      <c r="G4" s="115" t="s">
        <v>351</v>
      </c>
      <c r="H4" s="115" t="s">
        <v>329</v>
      </c>
      <c r="I4" s="116" t="s">
        <v>251</v>
      </c>
      <c r="J4" s="116" t="s">
        <v>188</v>
      </c>
      <c r="K4" s="90" t="s">
        <v>42</v>
      </c>
      <c r="M4" s="246"/>
      <c r="N4" s="247"/>
      <c r="O4" s="248"/>
      <c r="P4" s="248"/>
      <c r="Q4" s="248"/>
      <c r="R4" s="248"/>
      <c r="S4" s="248"/>
      <c r="T4" s="248"/>
      <c r="U4" s="249"/>
      <c r="V4" s="242"/>
    </row>
    <row r="5" spans="1:22" ht="12.75">
      <c r="A5" s="117"/>
      <c r="B5" s="75"/>
      <c r="C5" s="82" t="str">
        <f>'C. Detail Anlagevermögen'!C5</f>
        <v>TEUR</v>
      </c>
      <c r="D5" s="82" t="str">
        <f>'C. Detail Anlagevermögen'!C5</f>
        <v>TEUR</v>
      </c>
      <c r="E5" s="82" t="str">
        <f>'C. Detail Anlagevermögen'!C5</f>
        <v>TEUR</v>
      </c>
      <c r="F5" s="82" t="str">
        <f>'C. Detail Anlagevermögen'!C5</f>
        <v>TEUR</v>
      </c>
      <c r="G5" s="82" t="str">
        <f>'C. Detail Anlagevermögen'!C5</f>
        <v>TEUR</v>
      </c>
      <c r="H5" s="82" t="str">
        <f>'C. Detail Anlagevermögen'!C5</f>
        <v>TEUR</v>
      </c>
      <c r="I5" s="82" t="str">
        <f>'C. Detail Anlagevermögen'!C5</f>
        <v>TEUR</v>
      </c>
      <c r="J5" s="82" t="str">
        <f>'C. Detail Anlagevermögen'!C5</f>
        <v>TEUR</v>
      </c>
      <c r="K5" s="82"/>
      <c r="M5" s="245"/>
      <c r="O5" s="250"/>
      <c r="P5" s="250"/>
      <c r="Q5" s="250"/>
      <c r="R5" s="250"/>
      <c r="S5" s="250"/>
      <c r="T5" s="250"/>
      <c r="U5" s="250"/>
      <c r="V5" s="250"/>
    </row>
    <row r="6" spans="1:11" ht="12.75">
      <c r="A6" s="118"/>
      <c r="B6" s="75"/>
      <c r="C6" s="119"/>
      <c r="D6" s="119"/>
      <c r="E6" s="119"/>
      <c r="F6" s="118"/>
      <c r="G6" s="118"/>
      <c r="H6" s="118"/>
      <c r="I6" s="118"/>
      <c r="J6" s="118"/>
      <c r="K6" s="118"/>
    </row>
    <row r="7" spans="1:22" s="244" customFormat="1" ht="12.75">
      <c r="A7" s="74" t="s">
        <v>87</v>
      </c>
      <c r="B7" s="80" t="s">
        <v>15</v>
      </c>
      <c r="C7" s="108">
        <f>SUM(C8:C11)</f>
        <v>0</v>
      </c>
      <c r="D7" s="108">
        <f>SUM(D8:D11)</f>
        <v>0</v>
      </c>
      <c r="E7" s="108">
        <f>SUM(E8:E11)</f>
        <v>0</v>
      </c>
      <c r="F7" s="106">
        <f>SUM(C7:E7)</f>
        <v>0</v>
      </c>
      <c r="G7" s="2">
        <f>SUM(G8:G10)</f>
        <v>0</v>
      </c>
      <c r="H7" s="2">
        <f>SUM(H8:H10)</f>
        <v>0</v>
      </c>
      <c r="I7" s="2">
        <f>SUM(I8:I10)</f>
        <v>0</v>
      </c>
      <c r="J7" s="106">
        <f aca="true" t="shared" si="0" ref="J7:J33">SUM(F7:I7)</f>
        <v>0</v>
      </c>
      <c r="K7" s="219"/>
      <c r="O7" s="251"/>
      <c r="P7" s="251"/>
      <c r="Q7" s="251"/>
      <c r="R7" s="251"/>
      <c r="S7" s="251"/>
      <c r="T7" s="251"/>
      <c r="U7" s="251"/>
      <c r="V7" s="251"/>
    </row>
    <row r="8" spans="1:22" s="24" customFormat="1" ht="12.75">
      <c r="A8" s="74" t="s">
        <v>88</v>
      </c>
      <c r="B8" s="80" t="s">
        <v>167</v>
      </c>
      <c r="C8" s="2">
        <v>0</v>
      </c>
      <c r="D8" s="2">
        <v>0</v>
      </c>
      <c r="E8" s="2">
        <v>0</v>
      </c>
      <c r="F8" s="106">
        <f>SUM(C8:E8)</f>
        <v>0</v>
      </c>
      <c r="G8" s="151"/>
      <c r="H8" s="151"/>
      <c r="I8" s="151"/>
      <c r="J8" s="108">
        <f t="shared" si="0"/>
        <v>0</v>
      </c>
      <c r="K8" s="219"/>
      <c r="M8" s="244"/>
      <c r="N8" s="244"/>
      <c r="O8" s="251"/>
      <c r="P8" s="251"/>
      <c r="Q8" s="251"/>
      <c r="R8" s="251"/>
      <c r="S8" s="251"/>
      <c r="T8" s="251"/>
      <c r="U8" s="251"/>
      <c r="V8" s="251"/>
    </row>
    <row r="9" spans="1:22" s="24" customFormat="1" ht="12.75">
      <c r="A9" s="74" t="s">
        <v>89</v>
      </c>
      <c r="B9" s="80" t="s">
        <v>168</v>
      </c>
      <c r="C9" s="2">
        <v>0</v>
      </c>
      <c r="D9" s="2">
        <v>0</v>
      </c>
      <c r="E9" s="2">
        <v>0</v>
      </c>
      <c r="F9" s="106">
        <f aca="true" t="shared" si="1" ref="F9:F33">SUM(C9:E9)</f>
        <v>0</v>
      </c>
      <c r="G9" s="151"/>
      <c r="H9" s="151"/>
      <c r="I9" s="151"/>
      <c r="J9" s="108">
        <f t="shared" si="0"/>
        <v>0</v>
      </c>
      <c r="K9" s="219"/>
      <c r="M9" s="244"/>
      <c r="N9" s="244"/>
      <c r="O9" s="251"/>
      <c r="P9" s="251"/>
      <c r="Q9" s="251"/>
      <c r="R9" s="251"/>
      <c r="S9" s="251"/>
      <c r="T9" s="251"/>
      <c r="U9" s="251"/>
      <c r="V9" s="251"/>
    </row>
    <row r="10" spans="1:22" s="24" customFormat="1" ht="12.75">
      <c r="A10" s="74" t="s">
        <v>90</v>
      </c>
      <c r="B10" s="80" t="s">
        <v>169</v>
      </c>
      <c r="C10" s="2">
        <v>0</v>
      </c>
      <c r="D10" s="2">
        <v>0</v>
      </c>
      <c r="E10" s="2">
        <v>0</v>
      </c>
      <c r="F10" s="106">
        <f t="shared" si="1"/>
        <v>0</v>
      </c>
      <c r="G10" s="151"/>
      <c r="H10" s="151"/>
      <c r="I10" s="151"/>
      <c r="J10" s="108">
        <f t="shared" si="0"/>
        <v>0</v>
      </c>
      <c r="K10" s="219"/>
      <c r="M10" s="244"/>
      <c r="N10" s="244"/>
      <c r="O10" s="251"/>
      <c r="P10" s="251"/>
      <c r="Q10" s="251"/>
      <c r="R10" s="251"/>
      <c r="S10" s="251"/>
      <c r="T10" s="251"/>
      <c r="U10" s="251"/>
      <c r="V10" s="251"/>
    </row>
    <row r="11" spans="1:22" s="24" customFormat="1" ht="12.75">
      <c r="A11" s="74" t="s">
        <v>447</v>
      </c>
      <c r="B11" s="80" t="s">
        <v>448</v>
      </c>
      <c r="C11" s="2">
        <v>0</v>
      </c>
      <c r="D11" s="2">
        <v>0</v>
      </c>
      <c r="E11" s="2">
        <v>0</v>
      </c>
      <c r="F11" s="106">
        <f t="shared" si="1"/>
        <v>0</v>
      </c>
      <c r="G11" s="151"/>
      <c r="H11" s="151"/>
      <c r="I11" s="151"/>
      <c r="J11" s="108">
        <f t="shared" si="0"/>
        <v>0</v>
      </c>
      <c r="K11" s="219"/>
      <c r="M11" s="244"/>
      <c r="N11" s="244"/>
      <c r="O11" s="251"/>
      <c r="P11" s="251"/>
      <c r="Q11" s="251"/>
      <c r="R11" s="251"/>
      <c r="S11" s="251"/>
      <c r="T11" s="251"/>
      <c r="U11" s="251"/>
      <c r="V11" s="251"/>
    </row>
    <row r="12" spans="1:22" ht="12.75">
      <c r="A12" s="74" t="s">
        <v>91</v>
      </c>
      <c r="B12" s="80" t="s">
        <v>19</v>
      </c>
      <c r="C12" s="1">
        <v>0</v>
      </c>
      <c r="D12" s="1">
        <v>0</v>
      </c>
      <c r="E12" s="1">
        <v>0</v>
      </c>
      <c r="F12" s="106">
        <f t="shared" si="1"/>
        <v>0</v>
      </c>
      <c r="G12" s="1">
        <v>0</v>
      </c>
      <c r="H12" s="1">
        <v>0</v>
      </c>
      <c r="I12" s="1">
        <v>0</v>
      </c>
      <c r="J12" s="106">
        <f t="shared" si="0"/>
        <v>0</v>
      </c>
      <c r="K12" s="220"/>
      <c r="M12" s="244"/>
      <c r="N12" s="244"/>
      <c r="O12" s="251"/>
      <c r="P12" s="251"/>
      <c r="Q12" s="251"/>
      <c r="R12" s="251"/>
      <c r="S12" s="251"/>
      <c r="T12" s="251"/>
      <c r="U12" s="251"/>
      <c r="V12" s="251"/>
    </row>
    <row r="13" spans="1:22" ht="12.75">
      <c r="A13" s="74" t="s">
        <v>92</v>
      </c>
      <c r="B13" s="80" t="s">
        <v>26</v>
      </c>
      <c r="C13" s="1">
        <v>0</v>
      </c>
      <c r="D13" s="1">
        <v>0</v>
      </c>
      <c r="E13" s="1">
        <v>0</v>
      </c>
      <c r="F13" s="106">
        <f t="shared" si="1"/>
        <v>0</v>
      </c>
      <c r="G13" s="1">
        <v>0</v>
      </c>
      <c r="H13" s="1">
        <v>0</v>
      </c>
      <c r="I13" s="1">
        <v>0</v>
      </c>
      <c r="J13" s="106">
        <f t="shared" si="0"/>
        <v>0</v>
      </c>
      <c r="K13" s="220"/>
      <c r="M13" s="244"/>
      <c r="N13" s="244"/>
      <c r="O13" s="251"/>
      <c r="P13" s="251"/>
      <c r="Q13" s="251"/>
      <c r="R13" s="251"/>
      <c r="S13" s="251"/>
      <c r="T13" s="251"/>
      <c r="U13" s="251"/>
      <c r="V13" s="251"/>
    </row>
    <row r="14" spans="1:22" ht="12.75">
      <c r="A14" s="74" t="s">
        <v>93</v>
      </c>
      <c r="B14" s="80" t="s">
        <v>27</v>
      </c>
      <c r="C14" s="135">
        <f>C15+C16</f>
        <v>0</v>
      </c>
      <c r="D14" s="135">
        <f>D15+D16</f>
        <v>0</v>
      </c>
      <c r="E14" s="135">
        <f>E15+E16</f>
        <v>0</v>
      </c>
      <c r="F14" s="106">
        <f t="shared" si="1"/>
        <v>0</v>
      </c>
      <c r="G14" s="135">
        <f>G15+G16</f>
        <v>0</v>
      </c>
      <c r="H14" s="135">
        <f>H15+H16</f>
        <v>0</v>
      </c>
      <c r="I14" s="135">
        <f>I15+I16</f>
        <v>0</v>
      </c>
      <c r="J14" s="106">
        <f t="shared" si="0"/>
        <v>0</v>
      </c>
      <c r="K14" s="220"/>
      <c r="M14" s="244"/>
      <c r="N14" s="244"/>
      <c r="O14" s="251"/>
      <c r="P14" s="251"/>
      <c r="Q14" s="251"/>
      <c r="R14" s="251"/>
      <c r="S14" s="251"/>
      <c r="T14" s="251"/>
      <c r="U14" s="251"/>
      <c r="V14" s="251"/>
    </row>
    <row r="15" spans="1:22" ht="12.75">
      <c r="A15" s="74" t="s">
        <v>165</v>
      </c>
      <c r="B15" s="80" t="s">
        <v>166</v>
      </c>
      <c r="C15" s="2">
        <v>0</v>
      </c>
      <c r="D15" s="2">
        <v>0</v>
      </c>
      <c r="E15" s="2">
        <v>0</v>
      </c>
      <c r="F15" s="106">
        <f t="shared" si="1"/>
        <v>0</v>
      </c>
      <c r="G15" s="2">
        <v>0</v>
      </c>
      <c r="H15" s="2">
        <v>0</v>
      </c>
      <c r="I15" s="2">
        <v>0</v>
      </c>
      <c r="J15" s="108">
        <f t="shared" si="0"/>
        <v>0</v>
      </c>
      <c r="K15" s="220"/>
      <c r="M15" s="244"/>
      <c r="N15" s="244"/>
      <c r="O15" s="251"/>
      <c r="P15" s="251"/>
      <c r="Q15" s="251"/>
      <c r="R15" s="251"/>
      <c r="S15" s="251"/>
      <c r="T15" s="251"/>
      <c r="U15" s="251"/>
      <c r="V15" s="251"/>
    </row>
    <row r="16" spans="1:22" ht="12.75">
      <c r="A16" s="74" t="s">
        <v>174</v>
      </c>
      <c r="B16" s="80" t="s">
        <v>173</v>
      </c>
      <c r="C16" s="2">
        <v>0</v>
      </c>
      <c r="D16" s="2">
        <v>0</v>
      </c>
      <c r="E16" s="2">
        <v>0</v>
      </c>
      <c r="F16" s="106">
        <f t="shared" si="1"/>
        <v>0</v>
      </c>
      <c r="G16" s="2">
        <v>0</v>
      </c>
      <c r="H16" s="2">
        <v>0</v>
      </c>
      <c r="I16" s="2">
        <v>0</v>
      </c>
      <c r="J16" s="108">
        <f t="shared" si="0"/>
        <v>0</v>
      </c>
      <c r="K16" s="220"/>
      <c r="M16" s="244"/>
      <c r="N16" s="244"/>
      <c r="O16" s="251"/>
      <c r="P16" s="251"/>
      <c r="Q16" s="251"/>
      <c r="R16" s="251"/>
      <c r="S16" s="251"/>
      <c r="T16" s="251"/>
      <c r="U16" s="251"/>
      <c r="V16" s="251"/>
    </row>
    <row r="17" spans="1:22" ht="12.75">
      <c r="A17" s="74" t="s">
        <v>94</v>
      </c>
      <c r="B17" s="75" t="s">
        <v>20</v>
      </c>
      <c r="C17" s="135">
        <f>C18+C19</f>
        <v>0</v>
      </c>
      <c r="D17" s="135">
        <f>D18+D19</f>
        <v>0</v>
      </c>
      <c r="E17" s="135">
        <f>E18+E19</f>
        <v>0</v>
      </c>
      <c r="F17" s="106">
        <f t="shared" si="1"/>
        <v>0</v>
      </c>
      <c r="G17" s="135">
        <f>G18+G19</f>
        <v>0</v>
      </c>
      <c r="H17" s="135">
        <f>H18+H19</f>
        <v>0</v>
      </c>
      <c r="I17" s="135">
        <f>I18+I19</f>
        <v>0</v>
      </c>
      <c r="J17" s="106">
        <f t="shared" si="0"/>
        <v>0</v>
      </c>
      <c r="K17" s="220"/>
      <c r="M17" s="244"/>
      <c r="O17" s="251"/>
      <c r="P17" s="251"/>
      <c r="Q17" s="251"/>
      <c r="R17" s="251"/>
      <c r="S17" s="251"/>
      <c r="T17" s="251"/>
      <c r="U17" s="251"/>
      <c r="V17" s="251"/>
    </row>
    <row r="18" spans="1:22" ht="12.75">
      <c r="A18" s="74" t="s">
        <v>171</v>
      </c>
      <c r="B18" s="75" t="s">
        <v>172</v>
      </c>
      <c r="C18" s="1">
        <v>0</v>
      </c>
      <c r="D18" s="1">
        <v>0</v>
      </c>
      <c r="E18" s="1">
        <v>0</v>
      </c>
      <c r="F18" s="106">
        <f t="shared" si="1"/>
        <v>0</v>
      </c>
      <c r="G18" s="1">
        <v>0</v>
      </c>
      <c r="H18" s="1">
        <v>0</v>
      </c>
      <c r="I18" s="1">
        <v>0</v>
      </c>
      <c r="J18" s="108">
        <f t="shared" si="0"/>
        <v>0</v>
      </c>
      <c r="K18" s="220"/>
      <c r="M18" s="244"/>
      <c r="O18" s="251"/>
      <c r="P18" s="251"/>
      <c r="Q18" s="251"/>
      <c r="R18" s="251"/>
      <c r="S18" s="251"/>
      <c r="T18" s="251"/>
      <c r="U18" s="251"/>
      <c r="V18" s="251"/>
    </row>
    <row r="19" spans="1:22" ht="12.75">
      <c r="A19" s="74" t="s">
        <v>176</v>
      </c>
      <c r="B19" s="75" t="s">
        <v>175</v>
      </c>
      <c r="C19" s="1">
        <v>0</v>
      </c>
      <c r="D19" s="1">
        <v>0</v>
      </c>
      <c r="E19" s="1">
        <v>0</v>
      </c>
      <c r="F19" s="106">
        <f t="shared" si="1"/>
        <v>0</v>
      </c>
      <c r="G19" s="1">
        <v>0</v>
      </c>
      <c r="H19" s="1">
        <v>0</v>
      </c>
      <c r="I19" s="1">
        <v>0</v>
      </c>
      <c r="J19" s="108">
        <f t="shared" si="0"/>
        <v>0</v>
      </c>
      <c r="K19" s="220"/>
      <c r="M19" s="244"/>
      <c r="O19" s="251"/>
      <c r="P19" s="251"/>
      <c r="Q19" s="251"/>
      <c r="R19" s="251"/>
      <c r="S19" s="251"/>
      <c r="T19" s="251"/>
      <c r="U19" s="251"/>
      <c r="V19" s="251"/>
    </row>
    <row r="20" spans="1:22" ht="12.75">
      <c r="A20" s="74" t="s">
        <v>95</v>
      </c>
      <c r="B20" s="75" t="s">
        <v>21</v>
      </c>
      <c r="C20" s="1">
        <v>0</v>
      </c>
      <c r="D20" s="1">
        <v>0</v>
      </c>
      <c r="E20" s="1">
        <v>0</v>
      </c>
      <c r="F20" s="106">
        <f t="shared" si="1"/>
        <v>0</v>
      </c>
      <c r="G20" s="1">
        <v>0</v>
      </c>
      <c r="H20" s="1">
        <v>0</v>
      </c>
      <c r="I20" s="1">
        <v>0</v>
      </c>
      <c r="J20" s="106">
        <f t="shared" si="0"/>
        <v>0</v>
      </c>
      <c r="K20" s="220"/>
      <c r="M20" s="244"/>
      <c r="O20" s="251"/>
      <c r="P20" s="251"/>
      <c r="Q20" s="251"/>
      <c r="R20" s="251"/>
      <c r="S20" s="251"/>
      <c r="T20" s="251"/>
      <c r="U20" s="251"/>
      <c r="V20" s="251"/>
    </row>
    <row r="21" spans="1:22" ht="12.75">
      <c r="A21" s="74" t="s">
        <v>96</v>
      </c>
      <c r="B21" s="75" t="s">
        <v>22</v>
      </c>
      <c r="C21" s="1">
        <v>0</v>
      </c>
      <c r="D21" s="1">
        <v>0</v>
      </c>
      <c r="E21" s="1">
        <v>0</v>
      </c>
      <c r="F21" s="106">
        <f t="shared" si="1"/>
        <v>0</v>
      </c>
      <c r="G21" s="1">
        <v>0</v>
      </c>
      <c r="H21" s="1">
        <v>0</v>
      </c>
      <c r="I21" s="1">
        <v>0</v>
      </c>
      <c r="J21" s="106">
        <f t="shared" si="0"/>
        <v>0</v>
      </c>
      <c r="K21" s="220"/>
      <c r="M21" s="244"/>
      <c r="O21" s="251"/>
      <c r="P21" s="251"/>
      <c r="Q21" s="251"/>
      <c r="R21" s="251"/>
      <c r="S21" s="251"/>
      <c r="T21" s="251"/>
      <c r="U21" s="251"/>
      <c r="V21" s="251"/>
    </row>
    <row r="22" spans="1:22" s="244" customFormat="1" ht="12.75">
      <c r="A22" s="74" t="s">
        <v>97</v>
      </c>
      <c r="B22" s="80" t="s">
        <v>23</v>
      </c>
      <c r="C22" s="108">
        <f>C23+C24</f>
        <v>0</v>
      </c>
      <c r="D22" s="108">
        <f>D23+D24</f>
        <v>0</v>
      </c>
      <c r="E22" s="108">
        <f>E23+E24</f>
        <v>0</v>
      </c>
      <c r="F22" s="106">
        <f>SUM(C22:E22)</f>
        <v>0</v>
      </c>
      <c r="G22" s="108">
        <f>G23+G24</f>
        <v>0</v>
      </c>
      <c r="H22" s="108">
        <f>H23+H24</f>
        <v>0</v>
      </c>
      <c r="I22" s="108">
        <f>I23+I24</f>
        <v>0</v>
      </c>
      <c r="J22" s="106">
        <f>SUM(F22:I22)</f>
        <v>0</v>
      </c>
      <c r="K22" s="219"/>
      <c r="O22" s="251"/>
      <c r="P22" s="251"/>
      <c r="Q22" s="251"/>
      <c r="R22" s="251"/>
      <c r="S22" s="251"/>
      <c r="T22" s="251"/>
      <c r="U22" s="251"/>
      <c r="V22" s="251"/>
    </row>
    <row r="23" spans="1:22" s="244" customFormat="1" ht="12.75">
      <c r="A23" s="74" t="s">
        <v>360</v>
      </c>
      <c r="B23" s="80" t="s">
        <v>361</v>
      </c>
      <c r="C23" s="2">
        <v>0</v>
      </c>
      <c r="D23" s="2">
        <v>0</v>
      </c>
      <c r="E23" s="2">
        <v>0</v>
      </c>
      <c r="F23" s="106">
        <f t="shared" si="1"/>
        <v>0</v>
      </c>
      <c r="G23" s="2">
        <v>0</v>
      </c>
      <c r="H23" s="2">
        <v>0</v>
      </c>
      <c r="I23" s="2">
        <v>0</v>
      </c>
      <c r="J23" s="106">
        <f t="shared" si="0"/>
        <v>0</v>
      </c>
      <c r="K23" s="219"/>
      <c r="O23" s="251"/>
      <c r="P23" s="251"/>
      <c r="Q23" s="251"/>
      <c r="R23" s="251"/>
      <c r="S23" s="251"/>
      <c r="T23" s="251"/>
      <c r="U23" s="251"/>
      <c r="V23" s="251"/>
    </row>
    <row r="24" spans="1:22" s="244" customFormat="1" ht="12.75">
      <c r="A24" s="74" t="s">
        <v>362</v>
      </c>
      <c r="B24" s="80" t="s">
        <v>364</v>
      </c>
      <c r="C24" s="2">
        <v>0</v>
      </c>
      <c r="D24" s="2">
        <v>0</v>
      </c>
      <c r="E24" s="2">
        <v>0</v>
      </c>
      <c r="F24" s="106">
        <f t="shared" si="1"/>
        <v>0</v>
      </c>
      <c r="G24" s="2">
        <v>0</v>
      </c>
      <c r="H24" s="2">
        <v>0</v>
      </c>
      <c r="I24" s="2">
        <v>0</v>
      </c>
      <c r="J24" s="106">
        <f t="shared" si="0"/>
        <v>0</v>
      </c>
      <c r="K24" s="219"/>
      <c r="O24" s="251"/>
      <c r="P24" s="251"/>
      <c r="Q24" s="251"/>
      <c r="R24" s="251"/>
      <c r="S24" s="251"/>
      <c r="T24" s="251"/>
      <c r="U24" s="251"/>
      <c r="V24" s="251"/>
    </row>
    <row r="25" spans="1:22" s="244" customFormat="1" ht="12.75">
      <c r="A25" s="74" t="s">
        <v>98</v>
      </c>
      <c r="B25" s="80" t="s">
        <v>71</v>
      </c>
      <c r="C25" s="2">
        <v>0</v>
      </c>
      <c r="D25" s="2">
        <v>0</v>
      </c>
      <c r="E25" s="2">
        <v>0</v>
      </c>
      <c r="F25" s="106">
        <f t="shared" si="1"/>
        <v>0</v>
      </c>
      <c r="G25" s="2">
        <v>0</v>
      </c>
      <c r="H25" s="2">
        <v>0</v>
      </c>
      <c r="I25" s="2">
        <v>0</v>
      </c>
      <c r="J25" s="106">
        <f t="shared" si="0"/>
        <v>0</v>
      </c>
      <c r="K25" s="321" t="s">
        <v>327</v>
      </c>
      <c r="O25" s="251"/>
      <c r="P25" s="251"/>
      <c r="Q25" s="251"/>
      <c r="R25" s="251"/>
      <c r="S25" s="251"/>
      <c r="T25" s="251"/>
      <c r="U25" s="251"/>
      <c r="V25" s="251"/>
    </row>
    <row r="26" spans="1:22" s="245" customFormat="1" ht="12.75">
      <c r="A26" s="74" t="s">
        <v>99</v>
      </c>
      <c r="B26" s="92" t="s">
        <v>64</v>
      </c>
      <c r="C26" s="106">
        <f>C7+C12+C13+C14+C17+C20+C21+C22+C25</f>
        <v>0</v>
      </c>
      <c r="D26" s="106">
        <f aca="true" t="shared" si="2" ref="D26:I26">D7+D12+D13+D14+D17+D20+D21+D22+D25</f>
        <v>0</v>
      </c>
      <c r="E26" s="106">
        <f t="shared" si="2"/>
        <v>0</v>
      </c>
      <c r="F26" s="106">
        <f t="shared" si="1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  <c r="J26" s="106">
        <f t="shared" si="0"/>
        <v>0</v>
      </c>
      <c r="K26" s="219"/>
      <c r="M26" s="244"/>
      <c r="O26" s="251"/>
      <c r="P26" s="251"/>
      <c r="Q26" s="251"/>
      <c r="R26" s="251"/>
      <c r="S26" s="251"/>
      <c r="T26" s="251"/>
      <c r="U26" s="251"/>
      <c r="V26" s="251"/>
    </row>
    <row r="27" spans="1:22" ht="12.75">
      <c r="A27" s="74" t="s">
        <v>100</v>
      </c>
      <c r="B27" s="75" t="s">
        <v>54</v>
      </c>
      <c r="C27" s="1">
        <v>0</v>
      </c>
      <c r="D27" s="1">
        <v>0</v>
      </c>
      <c r="E27" s="1">
        <v>0</v>
      </c>
      <c r="F27" s="106">
        <f t="shared" si="1"/>
        <v>0</v>
      </c>
      <c r="G27" s="1">
        <v>0</v>
      </c>
      <c r="H27" s="1">
        <v>0</v>
      </c>
      <c r="I27" s="1">
        <v>0</v>
      </c>
      <c r="J27" s="135">
        <f t="shared" si="0"/>
        <v>0</v>
      </c>
      <c r="K27" s="219"/>
      <c r="M27" s="244"/>
      <c r="O27" s="251"/>
      <c r="P27" s="251"/>
      <c r="Q27" s="251"/>
      <c r="R27" s="251"/>
      <c r="S27" s="251"/>
      <c r="T27" s="251"/>
      <c r="U27" s="251"/>
      <c r="V27" s="251"/>
    </row>
    <row r="28" spans="1:22" ht="12.75">
      <c r="A28" s="74" t="s">
        <v>101</v>
      </c>
      <c r="B28" s="75" t="s">
        <v>55</v>
      </c>
      <c r="C28" s="1">
        <v>0</v>
      </c>
      <c r="D28" s="1">
        <v>0</v>
      </c>
      <c r="E28" s="1">
        <v>0</v>
      </c>
      <c r="F28" s="106">
        <f t="shared" si="1"/>
        <v>0</v>
      </c>
      <c r="G28" s="1">
        <v>0</v>
      </c>
      <c r="H28" s="1">
        <v>0</v>
      </c>
      <c r="I28" s="1">
        <v>0</v>
      </c>
      <c r="J28" s="135">
        <f t="shared" si="0"/>
        <v>0</v>
      </c>
      <c r="K28" s="219"/>
      <c r="M28" s="244"/>
      <c r="O28" s="251"/>
      <c r="P28" s="251"/>
      <c r="Q28" s="251"/>
      <c r="R28" s="251"/>
      <c r="S28" s="251"/>
      <c r="T28" s="251"/>
      <c r="U28" s="251"/>
      <c r="V28" s="251"/>
    </row>
    <row r="29" spans="1:22" s="245" customFormat="1" ht="12.75">
      <c r="A29" s="74" t="s">
        <v>102</v>
      </c>
      <c r="B29" s="92" t="s">
        <v>65</v>
      </c>
      <c r="C29" s="106">
        <f aca="true" t="shared" si="3" ref="C29:I29">SUM(C27:C28)</f>
        <v>0</v>
      </c>
      <c r="D29" s="106">
        <f t="shared" si="3"/>
        <v>0</v>
      </c>
      <c r="E29" s="106">
        <f t="shared" si="3"/>
        <v>0</v>
      </c>
      <c r="F29" s="106">
        <f t="shared" si="1"/>
        <v>0</v>
      </c>
      <c r="G29" s="106">
        <f t="shared" si="3"/>
        <v>0</v>
      </c>
      <c r="H29" s="106">
        <f t="shared" si="3"/>
        <v>0</v>
      </c>
      <c r="I29" s="106">
        <f t="shared" si="3"/>
        <v>0</v>
      </c>
      <c r="J29" s="106">
        <f t="shared" si="0"/>
        <v>0</v>
      </c>
      <c r="K29" s="219"/>
      <c r="M29" s="244"/>
      <c r="O29" s="251"/>
      <c r="P29" s="251"/>
      <c r="Q29" s="251"/>
      <c r="R29" s="251"/>
      <c r="S29" s="251"/>
      <c r="T29" s="251"/>
      <c r="U29" s="251"/>
      <c r="V29" s="251"/>
    </row>
    <row r="30" spans="1:22" s="245" customFormat="1" ht="12.75">
      <c r="A30" s="74" t="s">
        <v>103</v>
      </c>
      <c r="B30" s="91" t="s">
        <v>24</v>
      </c>
      <c r="C30" s="136">
        <f aca="true" t="shared" si="4" ref="C30:I30">C26+C29</f>
        <v>0</v>
      </c>
      <c r="D30" s="136">
        <f t="shared" si="4"/>
        <v>0</v>
      </c>
      <c r="E30" s="136">
        <f t="shared" si="4"/>
        <v>0</v>
      </c>
      <c r="F30" s="136">
        <f t="shared" si="1"/>
        <v>0</v>
      </c>
      <c r="G30" s="136">
        <f t="shared" si="4"/>
        <v>0</v>
      </c>
      <c r="H30" s="136">
        <f t="shared" si="4"/>
        <v>0</v>
      </c>
      <c r="I30" s="136">
        <f t="shared" si="4"/>
        <v>0</v>
      </c>
      <c r="J30" s="136">
        <f t="shared" si="0"/>
        <v>0</v>
      </c>
      <c r="K30" s="219"/>
      <c r="M30" s="244"/>
      <c r="O30" s="251"/>
      <c r="P30" s="251"/>
      <c r="Q30" s="251"/>
      <c r="R30" s="251"/>
      <c r="S30" s="251"/>
      <c r="T30" s="251"/>
      <c r="U30" s="251"/>
      <c r="V30" s="251"/>
    </row>
    <row r="31" spans="1:22" ht="12.75">
      <c r="A31" s="74" t="s">
        <v>104</v>
      </c>
      <c r="B31" s="80" t="s">
        <v>56</v>
      </c>
      <c r="C31" s="2">
        <v>0</v>
      </c>
      <c r="D31" s="2">
        <v>0</v>
      </c>
      <c r="E31" s="2">
        <v>0</v>
      </c>
      <c r="F31" s="106">
        <f t="shared" si="1"/>
        <v>0</v>
      </c>
      <c r="G31" s="2">
        <v>0</v>
      </c>
      <c r="H31" s="2">
        <v>0</v>
      </c>
      <c r="I31" s="2">
        <v>0</v>
      </c>
      <c r="J31" s="108">
        <f t="shared" si="0"/>
        <v>0</v>
      </c>
      <c r="K31" s="219"/>
      <c r="M31" s="244"/>
      <c r="N31" s="244"/>
      <c r="O31" s="251"/>
      <c r="P31" s="251"/>
      <c r="Q31" s="251"/>
      <c r="R31" s="251"/>
      <c r="S31" s="251"/>
      <c r="T31" s="251"/>
      <c r="U31" s="251"/>
      <c r="V31" s="251"/>
    </row>
    <row r="32" spans="1:22" ht="12.75">
      <c r="A32" s="74" t="s">
        <v>105</v>
      </c>
      <c r="B32" s="80" t="s">
        <v>57</v>
      </c>
      <c r="C32" s="2">
        <v>0</v>
      </c>
      <c r="D32" s="2">
        <v>0</v>
      </c>
      <c r="E32" s="2">
        <v>0</v>
      </c>
      <c r="F32" s="106">
        <f t="shared" si="1"/>
        <v>0</v>
      </c>
      <c r="G32" s="2">
        <v>0</v>
      </c>
      <c r="H32" s="2">
        <v>0</v>
      </c>
      <c r="I32" s="2">
        <v>0</v>
      </c>
      <c r="J32" s="108">
        <f t="shared" si="0"/>
        <v>0</v>
      </c>
      <c r="K32" s="219"/>
      <c r="M32" s="244"/>
      <c r="N32" s="244"/>
      <c r="O32" s="251"/>
      <c r="P32" s="251"/>
      <c r="Q32" s="251"/>
      <c r="R32" s="251"/>
      <c r="S32" s="251"/>
      <c r="T32" s="251"/>
      <c r="U32" s="251"/>
      <c r="V32" s="251"/>
    </row>
    <row r="33" spans="1:22" ht="12.75">
      <c r="A33" s="74" t="s">
        <v>106</v>
      </c>
      <c r="B33" s="120" t="s">
        <v>58</v>
      </c>
      <c r="C33" s="136">
        <f aca="true" t="shared" si="5" ref="C33:I33">SUM(C30:C32)</f>
        <v>0</v>
      </c>
      <c r="D33" s="136">
        <f t="shared" si="5"/>
        <v>0</v>
      </c>
      <c r="E33" s="136">
        <f t="shared" si="5"/>
        <v>0</v>
      </c>
      <c r="F33" s="136">
        <f t="shared" si="1"/>
        <v>0</v>
      </c>
      <c r="G33" s="136">
        <f t="shared" si="5"/>
        <v>0</v>
      </c>
      <c r="H33" s="136">
        <f t="shared" si="5"/>
        <v>0</v>
      </c>
      <c r="I33" s="136">
        <f t="shared" si="5"/>
        <v>0</v>
      </c>
      <c r="J33" s="136">
        <f t="shared" si="0"/>
        <v>0</v>
      </c>
      <c r="K33" s="221"/>
      <c r="M33" s="244"/>
      <c r="N33" s="245"/>
      <c r="O33" s="251"/>
      <c r="P33" s="251"/>
      <c r="Q33" s="251"/>
      <c r="R33" s="251"/>
      <c r="S33" s="251"/>
      <c r="T33" s="251"/>
      <c r="U33" s="251"/>
      <c r="V33" s="251"/>
    </row>
    <row r="34" spans="1:11" ht="12.75">
      <c r="A34" s="117"/>
      <c r="B34" s="75"/>
      <c r="C34" s="121"/>
      <c r="D34" s="122"/>
      <c r="E34" s="121"/>
      <c r="F34" s="121"/>
      <c r="G34" s="121"/>
      <c r="H34" s="121"/>
      <c r="I34" s="75"/>
      <c r="J34" s="75"/>
      <c r="K34" s="83"/>
    </row>
    <row r="35" spans="1:11" ht="15.75" customHeight="1">
      <c r="A35" s="91" t="s">
        <v>107</v>
      </c>
      <c r="B35" s="110" t="s">
        <v>170</v>
      </c>
      <c r="C35" s="111"/>
      <c r="D35" s="111"/>
      <c r="E35" s="111"/>
      <c r="F35" s="111"/>
      <c r="G35" s="123"/>
      <c r="H35" s="124"/>
      <c r="I35" s="75"/>
      <c r="J35" s="75"/>
      <c r="K35" s="83"/>
    </row>
    <row r="36" spans="1:11" ht="25.5">
      <c r="A36" s="74"/>
      <c r="B36" s="75"/>
      <c r="C36" s="125"/>
      <c r="D36" s="86" t="str">
        <f>F4</f>
        <v>Summe
Gasnetz</v>
      </c>
      <c r="E36" s="508" t="s">
        <v>191</v>
      </c>
      <c r="F36" s="509"/>
      <c r="G36" s="510"/>
      <c r="H36" s="57"/>
      <c r="I36" s="75"/>
      <c r="J36" s="75"/>
      <c r="K36" s="83"/>
    </row>
    <row r="37" spans="1:11" ht="12.75">
      <c r="A37" s="117"/>
      <c r="B37" s="75"/>
      <c r="C37" s="79"/>
      <c r="D37" s="82" t="s">
        <v>194</v>
      </c>
      <c r="E37" s="126"/>
      <c r="F37" s="78"/>
      <c r="G37" s="127"/>
      <c r="H37" s="77"/>
      <c r="I37" s="75"/>
      <c r="J37" s="75"/>
      <c r="K37" s="83"/>
    </row>
    <row r="38" spans="1:11" ht="12.75">
      <c r="A38" s="74" t="s">
        <v>108</v>
      </c>
      <c r="B38" s="75" t="s">
        <v>297</v>
      </c>
      <c r="C38" s="83"/>
      <c r="D38" s="3">
        <v>0</v>
      </c>
      <c r="E38" s="497"/>
      <c r="F38" s="498"/>
      <c r="G38" s="499"/>
      <c r="H38" s="95"/>
      <c r="I38" s="75"/>
      <c r="J38" s="75"/>
      <c r="K38" s="83"/>
    </row>
    <row r="39" spans="1:11" ht="12.75">
      <c r="A39" s="74"/>
      <c r="B39" s="266"/>
      <c r="C39" s="265"/>
      <c r="D39" s="324"/>
      <c r="E39" s="502"/>
      <c r="F39" s="503"/>
      <c r="G39" s="504"/>
      <c r="H39" s="128"/>
      <c r="I39" s="75"/>
      <c r="J39" s="75"/>
      <c r="K39" s="83"/>
    </row>
    <row r="40" spans="1:11" ht="12.75">
      <c r="A40" s="74" t="s">
        <v>109</v>
      </c>
      <c r="B40" s="75" t="s">
        <v>122</v>
      </c>
      <c r="C40" s="83"/>
      <c r="D40" s="3">
        <v>0</v>
      </c>
      <c r="E40" s="497"/>
      <c r="F40" s="498"/>
      <c r="G40" s="499"/>
      <c r="H40" s="95"/>
      <c r="I40" s="75"/>
      <c r="J40" s="75"/>
      <c r="K40" s="83"/>
    </row>
    <row r="41" spans="1:11" ht="12.75">
      <c r="A41" s="74" t="s">
        <v>325</v>
      </c>
      <c r="B41" s="75" t="s">
        <v>218</v>
      </c>
      <c r="C41" s="83"/>
      <c r="D41" s="3">
        <v>0</v>
      </c>
      <c r="E41" s="497"/>
      <c r="F41" s="498"/>
      <c r="G41" s="499"/>
      <c r="H41" s="95"/>
      <c r="I41" s="75"/>
      <c r="J41" s="75"/>
      <c r="K41" s="83"/>
    </row>
    <row r="42" spans="1:11" ht="12.75">
      <c r="A42" s="74" t="s">
        <v>110</v>
      </c>
      <c r="B42" s="75" t="s">
        <v>140</v>
      </c>
      <c r="C42" s="83"/>
      <c r="D42" s="3">
        <v>0</v>
      </c>
      <c r="E42" s="497"/>
      <c r="F42" s="498"/>
      <c r="G42" s="499"/>
      <c r="H42" s="95"/>
      <c r="I42" s="75"/>
      <c r="J42" s="75"/>
      <c r="K42" s="83"/>
    </row>
    <row r="43" spans="1:11" ht="12.75">
      <c r="A43" s="74" t="s">
        <v>111</v>
      </c>
      <c r="B43" s="75" t="s">
        <v>181</v>
      </c>
      <c r="C43" s="83"/>
      <c r="D43" s="3">
        <v>0</v>
      </c>
      <c r="E43" s="497"/>
      <c r="F43" s="498"/>
      <c r="G43" s="499"/>
      <c r="H43" s="95"/>
      <c r="I43" s="75"/>
      <c r="J43" s="75"/>
      <c r="K43" s="83"/>
    </row>
    <row r="44" spans="1:11" ht="12.75">
      <c r="A44" s="74" t="s">
        <v>112</v>
      </c>
      <c r="B44" s="75" t="s">
        <v>180</v>
      </c>
      <c r="C44" s="83"/>
      <c r="D44" s="3">
        <v>0</v>
      </c>
      <c r="E44" s="497"/>
      <c r="F44" s="498"/>
      <c r="G44" s="499"/>
      <c r="H44" s="95"/>
      <c r="I44" s="75"/>
      <c r="J44" s="75"/>
      <c r="K44" s="83"/>
    </row>
    <row r="45" spans="1:11" ht="12.75">
      <c r="A45" s="74" t="s">
        <v>326</v>
      </c>
      <c r="B45" s="75" t="s">
        <v>178</v>
      </c>
      <c r="C45" s="83"/>
      <c r="D45" s="3">
        <v>0</v>
      </c>
      <c r="E45" s="497"/>
      <c r="F45" s="498"/>
      <c r="G45" s="499"/>
      <c r="H45" s="95"/>
      <c r="I45" s="75"/>
      <c r="J45" s="75"/>
      <c r="K45" s="83"/>
    </row>
    <row r="46" spans="1:11" ht="12.75">
      <c r="A46" s="74" t="s">
        <v>177</v>
      </c>
      <c r="B46" s="75" t="s">
        <v>179</v>
      </c>
      <c r="C46" s="83"/>
      <c r="D46" s="3">
        <v>0</v>
      </c>
      <c r="E46" s="497"/>
      <c r="F46" s="498"/>
      <c r="G46" s="499"/>
      <c r="H46" s="95"/>
      <c r="I46" s="75"/>
      <c r="J46" s="75"/>
      <c r="K46" s="83"/>
    </row>
    <row r="47" spans="1:11" ht="12.75">
      <c r="A47" s="74" t="s">
        <v>182</v>
      </c>
      <c r="B47" s="75" t="s">
        <v>197</v>
      </c>
      <c r="C47" s="83"/>
      <c r="D47" s="3">
        <v>0</v>
      </c>
      <c r="E47" s="497"/>
      <c r="F47" s="498"/>
      <c r="G47" s="499"/>
      <c r="H47" s="75"/>
      <c r="I47" s="75"/>
      <c r="J47" s="75"/>
      <c r="K47" s="83"/>
    </row>
    <row r="48" spans="1:11" ht="12.75">
      <c r="A48" s="74" t="s">
        <v>184</v>
      </c>
      <c r="B48" s="75" t="s">
        <v>198</v>
      </c>
      <c r="C48" s="83"/>
      <c r="D48" s="3">
        <v>0</v>
      </c>
      <c r="E48" s="497"/>
      <c r="F48" s="498"/>
      <c r="G48" s="499"/>
      <c r="H48" s="75"/>
      <c r="I48" s="75"/>
      <c r="J48" s="75"/>
      <c r="K48" s="83"/>
    </row>
    <row r="49" spans="1:11" ht="12.75">
      <c r="A49" s="74" t="s">
        <v>185</v>
      </c>
      <c r="B49" s="75" t="s">
        <v>192</v>
      </c>
      <c r="C49" s="75"/>
      <c r="D49" s="8">
        <v>0</v>
      </c>
      <c r="E49" s="497"/>
      <c r="F49" s="500"/>
      <c r="G49" s="501"/>
      <c r="H49" s="75" t="s">
        <v>356</v>
      </c>
      <c r="I49" s="75"/>
      <c r="J49" s="75"/>
      <c r="K49" s="83"/>
    </row>
    <row r="50" spans="1:11" ht="12.75">
      <c r="A50" s="74" t="s">
        <v>186</v>
      </c>
      <c r="B50" s="75" t="s">
        <v>193</v>
      </c>
      <c r="C50" s="75"/>
      <c r="D50" s="8">
        <v>0</v>
      </c>
      <c r="E50" s="497"/>
      <c r="F50" s="500"/>
      <c r="G50" s="501"/>
      <c r="H50" s="75" t="s">
        <v>356</v>
      </c>
      <c r="I50" s="75"/>
      <c r="J50" s="75"/>
      <c r="K50" s="83"/>
    </row>
    <row r="51" spans="1:11" ht="12.75">
      <c r="A51" s="74" t="s">
        <v>187</v>
      </c>
      <c r="B51" s="75" t="s">
        <v>195</v>
      </c>
      <c r="C51" s="75"/>
      <c r="D51" s="7">
        <v>0</v>
      </c>
      <c r="E51" s="494"/>
      <c r="F51" s="495"/>
      <c r="G51" s="496"/>
      <c r="H51" s="75" t="s">
        <v>356</v>
      </c>
      <c r="I51" s="75"/>
      <c r="J51" s="75"/>
      <c r="K51" s="83"/>
    </row>
    <row r="52" spans="1:11" ht="12.75">
      <c r="A52" s="93"/>
      <c r="B52" s="68"/>
      <c r="C52" s="129"/>
      <c r="D52" s="133"/>
      <c r="E52" s="129"/>
      <c r="F52" s="129"/>
      <c r="G52" s="129"/>
      <c r="H52" s="129"/>
      <c r="I52" s="76"/>
      <c r="J52" s="76"/>
      <c r="K52" s="85"/>
    </row>
    <row r="53" spans="1:20" ht="15.75" customHeight="1">
      <c r="A53" s="91" t="s">
        <v>124</v>
      </c>
      <c r="B53" s="110" t="s">
        <v>66</v>
      </c>
      <c r="C53" s="111"/>
      <c r="D53" s="111"/>
      <c r="E53" s="111"/>
      <c r="F53" s="111"/>
      <c r="G53" s="111"/>
      <c r="H53" s="111"/>
      <c r="I53" s="63"/>
      <c r="J53" s="63"/>
      <c r="K53" s="130"/>
      <c r="M53" s="245"/>
      <c r="N53" s="245"/>
      <c r="O53" s="246"/>
      <c r="P53" s="246"/>
      <c r="Q53" s="246"/>
      <c r="R53" s="246"/>
      <c r="S53" s="246"/>
      <c r="T53" s="246"/>
    </row>
    <row r="54" spans="1:22" ht="25.5">
      <c r="A54" s="118"/>
      <c r="B54" s="75"/>
      <c r="C54" s="115" t="str">
        <f aca="true" t="shared" si="6" ref="C54:K54">C4</f>
        <v>Ebene 1</v>
      </c>
      <c r="D54" s="115" t="str">
        <f t="shared" si="6"/>
        <v>Ebene 2</v>
      </c>
      <c r="E54" s="115" t="str">
        <f t="shared" si="6"/>
        <v>Ebene 3</v>
      </c>
      <c r="F54" s="115" t="str">
        <f t="shared" si="6"/>
        <v>Summe
Gasnetz</v>
      </c>
      <c r="G54" s="115" t="str">
        <f t="shared" si="6"/>
        <v>Gashandel und -speicher</v>
      </c>
      <c r="H54" s="115" t="s">
        <v>329</v>
      </c>
      <c r="I54" s="116" t="str">
        <f t="shared" si="6"/>
        <v>Sonstiger Bereich</v>
      </c>
      <c r="J54" s="116" t="str">
        <f t="shared" si="6"/>
        <v>Gesamt-
unternehmen</v>
      </c>
      <c r="K54" s="90" t="str">
        <f t="shared" si="6"/>
        <v>Kommentare</v>
      </c>
      <c r="O54" s="248"/>
      <c r="P54" s="248"/>
      <c r="Q54" s="248"/>
      <c r="R54" s="248"/>
      <c r="S54" s="248"/>
      <c r="T54" s="248"/>
      <c r="U54" s="248"/>
      <c r="V54" s="248"/>
    </row>
    <row r="55" spans="1:22" ht="12.75">
      <c r="A55" s="117"/>
      <c r="B55" s="75"/>
      <c r="C55" s="131" t="str">
        <f aca="true" t="shared" si="7" ref="C55:H55">C5</f>
        <v>TEUR</v>
      </c>
      <c r="D55" s="131" t="str">
        <f t="shared" si="7"/>
        <v>TEUR</v>
      </c>
      <c r="E55" s="131" t="str">
        <f t="shared" si="7"/>
        <v>TEUR</v>
      </c>
      <c r="F55" s="131" t="str">
        <f t="shared" si="7"/>
        <v>TEUR</v>
      </c>
      <c r="G55" s="131" t="str">
        <f t="shared" si="7"/>
        <v>TEUR</v>
      </c>
      <c r="H55" s="131" t="str">
        <f t="shared" si="7"/>
        <v>TEUR</v>
      </c>
      <c r="I55" s="131" t="str">
        <f>G55</f>
        <v>TEUR</v>
      </c>
      <c r="J55" s="131" t="str">
        <f>G55</f>
        <v>TEUR</v>
      </c>
      <c r="K55" s="131"/>
      <c r="M55" s="245"/>
      <c r="O55" s="252"/>
      <c r="P55" s="252"/>
      <c r="Q55" s="252"/>
      <c r="R55" s="252"/>
      <c r="S55" s="252"/>
      <c r="T55" s="252"/>
      <c r="U55" s="252"/>
      <c r="V55" s="252"/>
    </row>
    <row r="56" spans="1:22" ht="12.75">
      <c r="A56" s="118"/>
      <c r="B56" s="92" t="s">
        <v>28</v>
      </c>
      <c r="C56" s="134"/>
      <c r="D56" s="134"/>
      <c r="E56" s="134"/>
      <c r="F56" s="134"/>
      <c r="G56" s="132"/>
      <c r="H56" s="132"/>
      <c r="I56" s="132"/>
      <c r="J56" s="132"/>
      <c r="K56" s="132"/>
      <c r="N56" s="245"/>
      <c r="O56" s="248"/>
      <c r="P56" s="248"/>
      <c r="Q56" s="248"/>
      <c r="R56" s="248"/>
      <c r="S56" s="253"/>
      <c r="T56" s="253"/>
      <c r="U56" s="253"/>
      <c r="V56" s="253"/>
    </row>
    <row r="57" spans="1:22" s="244" customFormat="1" ht="12.75">
      <c r="A57" s="117" t="s">
        <v>125</v>
      </c>
      <c r="B57" s="92" t="s">
        <v>2</v>
      </c>
      <c r="C57" s="106">
        <f>'C. Detail Anlagevermögen'!I14</f>
        <v>0</v>
      </c>
      <c r="D57" s="106">
        <f>'C. Detail Anlagevermögen'!I27</f>
        <v>0</v>
      </c>
      <c r="E57" s="106">
        <f>'C. Detail Anlagevermögen'!I40</f>
        <v>0</v>
      </c>
      <c r="F57" s="106">
        <f>SUM(C57:E57)</f>
        <v>0</v>
      </c>
      <c r="G57" s="106">
        <f>SUM(G58:G60)</f>
        <v>0</v>
      </c>
      <c r="H57" s="106">
        <f>SUM(H58:H60)</f>
        <v>0</v>
      </c>
      <c r="I57" s="106">
        <f>SUM(I58:I60)</f>
        <v>0</v>
      </c>
      <c r="J57" s="106">
        <f>SUM(F57:I57)</f>
        <v>0</v>
      </c>
      <c r="K57" s="223"/>
      <c r="M57" s="245"/>
      <c r="N57" s="245"/>
      <c r="O57" s="251"/>
      <c r="P57" s="251"/>
      <c r="Q57" s="251"/>
      <c r="R57" s="251"/>
      <c r="S57" s="251"/>
      <c r="T57" s="251"/>
      <c r="U57" s="251"/>
      <c r="V57" s="251"/>
    </row>
    <row r="58" spans="1:22" s="244" customFormat="1" ht="12.75">
      <c r="A58" s="74" t="s">
        <v>330</v>
      </c>
      <c r="B58" s="80" t="s">
        <v>30</v>
      </c>
      <c r="C58" s="108">
        <f>'C. Detail Anlagevermögen'!I7</f>
        <v>0</v>
      </c>
      <c r="D58" s="108">
        <f>'C. Detail Anlagevermögen'!I20</f>
        <v>0</v>
      </c>
      <c r="E58" s="108">
        <f>'C. Detail Anlagevermögen'!I33</f>
        <v>0</v>
      </c>
      <c r="F58" s="106">
        <f aca="true" t="shared" si="8" ref="F58:F71">SUM(C58:E58)</f>
        <v>0</v>
      </c>
      <c r="G58" s="2">
        <v>0</v>
      </c>
      <c r="H58" s="2">
        <v>0</v>
      </c>
      <c r="I58" s="2">
        <v>0</v>
      </c>
      <c r="J58" s="108">
        <f>SUM(F58:I58)</f>
        <v>0</v>
      </c>
      <c r="K58" s="223"/>
      <c r="O58" s="251"/>
      <c r="P58" s="251"/>
      <c r="Q58" s="251"/>
      <c r="R58" s="251"/>
      <c r="S58" s="251"/>
      <c r="T58" s="251"/>
      <c r="U58" s="251"/>
      <c r="V58" s="251"/>
    </row>
    <row r="59" spans="1:22" s="244" customFormat="1" ht="12.75">
      <c r="A59" s="74" t="s">
        <v>331</v>
      </c>
      <c r="B59" s="80" t="s">
        <v>31</v>
      </c>
      <c r="C59" s="108">
        <f>'C. Detail Anlagevermögen'!I8</f>
        <v>0</v>
      </c>
      <c r="D59" s="108">
        <f>'C. Detail Anlagevermögen'!I21</f>
        <v>0</v>
      </c>
      <c r="E59" s="108">
        <f>'C. Detail Anlagevermögen'!I34</f>
        <v>0</v>
      </c>
      <c r="F59" s="106">
        <f t="shared" si="8"/>
        <v>0</v>
      </c>
      <c r="G59" s="2">
        <v>0</v>
      </c>
      <c r="H59" s="2">
        <v>0</v>
      </c>
      <c r="I59" s="2">
        <v>0</v>
      </c>
      <c r="J59" s="108">
        <f aca="true" t="shared" si="9" ref="J59:J71">SUM(F59:I59)</f>
        <v>0</v>
      </c>
      <c r="K59" s="223"/>
      <c r="O59" s="251"/>
      <c r="P59" s="251"/>
      <c r="Q59" s="251"/>
      <c r="R59" s="251"/>
      <c r="S59" s="251"/>
      <c r="T59" s="251"/>
      <c r="U59" s="251"/>
      <c r="V59" s="251"/>
    </row>
    <row r="60" spans="1:22" s="244" customFormat="1" ht="12.75">
      <c r="A60" s="74" t="s">
        <v>332</v>
      </c>
      <c r="B60" s="80" t="s">
        <v>32</v>
      </c>
      <c r="C60" s="108">
        <f>'C. Detail Anlagevermögen'!I13</f>
        <v>0</v>
      </c>
      <c r="D60" s="108">
        <f>'C. Detail Anlagevermögen'!I26</f>
        <v>0</v>
      </c>
      <c r="E60" s="108">
        <f>'C. Detail Anlagevermögen'!I39</f>
        <v>0</v>
      </c>
      <c r="F60" s="106">
        <f t="shared" si="8"/>
        <v>0</v>
      </c>
      <c r="G60" s="2">
        <v>0</v>
      </c>
      <c r="H60" s="2">
        <v>0</v>
      </c>
      <c r="I60" s="2">
        <v>0</v>
      </c>
      <c r="J60" s="108">
        <f t="shared" si="9"/>
        <v>0</v>
      </c>
      <c r="K60" s="223"/>
      <c r="O60" s="251"/>
      <c r="P60" s="251"/>
      <c r="Q60" s="251"/>
      <c r="R60" s="251"/>
      <c r="S60" s="251"/>
      <c r="T60" s="251"/>
      <c r="U60" s="251"/>
      <c r="V60" s="251"/>
    </row>
    <row r="61" spans="1:22" s="244" customFormat="1" ht="12.75">
      <c r="A61" s="117" t="s">
        <v>126</v>
      </c>
      <c r="B61" s="92" t="s">
        <v>0</v>
      </c>
      <c r="C61" s="106">
        <f aca="true" t="shared" si="10" ref="C61:I61">C62+C63+C68+C69</f>
        <v>0</v>
      </c>
      <c r="D61" s="106">
        <f t="shared" si="10"/>
        <v>0</v>
      </c>
      <c r="E61" s="106">
        <f t="shared" si="10"/>
        <v>0</v>
      </c>
      <c r="F61" s="106">
        <f t="shared" si="8"/>
        <v>0</v>
      </c>
      <c r="G61" s="106">
        <f t="shared" si="10"/>
        <v>0</v>
      </c>
      <c r="H61" s="106">
        <f>H62+H63+H68+H69</f>
        <v>0</v>
      </c>
      <c r="I61" s="106">
        <f t="shared" si="10"/>
        <v>0</v>
      </c>
      <c r="J61" s="106">
        <f t="shared" si="9"/>
        <v>0</v>
      </c>
      <c r="K61" s="223"/>
      <c r="M61" s="245"/>
      <c r="N61" s="245"/>
      <c r="O61" s="251"/>
      <c r="P61" s="251"/>
      <c r="Q61" s="251"/>
      <c r="R61" s="251"/>
      <c r="S61" s="251"/>
      <c r="T61" s="251"/>
      <c r="U61" s="251"/>
      <c r="V61" s="251"/>
    </row>
    <row r="62" spans="1:22" s="244" customFormat="1" ht="12.75">
      <c r="A62" s="74" t="s">
        <v>333</v>
      </c>
      <c r="B62" s="80" t="s">
        <v>36</v>
      </c>
      <c r="C62" s="2">
        <v>0</v>
      </c>
      <c r="D62" s="2">
        <v>0</v>
      </c>
      <c r="E62" s="2">
        <v>0</v>
      </c>
      <c r="F62" s="106">
        <f t="shared" si="8"/>
        <v>0</v>
      </c>
      <c r="G62" s="2">
        <v>0</v>
      </c>
      <c r="H62" s="2">
        <v>0</v>
      </c>
      <c r="I62" s="3">
        <v>0</v>
      </c>
      <c r="J62" s="108">
        <f t="shared" si="9"/>
        <v>0</v>
      </c>
      <c r="K62" s="223"/>
      <c r="O62" s="251"/>
      <c r="P62" s="251"/>
      <c r="Q62" s="251"/>
      <c r="R62" s="251"/>
      <c r="S62" s="251"/>
      <c r="T62" s="251"/>
      <c r="U62" s="251"/>
      <c r="V62" s="251"/>
    </row>
    <row r="63" spans="1:22" s="244" customFormat="1" ht="12.75">
      <c r="A63" s="74" t="s">
        <v>334</v>
      </c>
      <c r="B63" s="80" t="s">
        <v>16</v>
      </c>
      <c r="C63" s="108">
        <f aca="true" t="shared" si="11" ref="C63:I63">SUM(C64:C67)</f>
        <v>0</v>
      </c>
      <c r="D63" s="108">
        <f t="shared" si="11"/>
        <v>0</v>
      </c>
      <c r="E63" s="108">
        <f t="shared" si="11"/>
        <v>0</v>
      </c>
      <c r="F63" s="106">
        <f t="shared" si="8"/>
        <v>0</v>
      </c>
      <c r="G63" s="108">
        <f t="shared" si="11"/>
        <v>0</v>
      </c>
      <c r="H63" s="108">
        <f>SUM(H64:H67)</f>
        <v>0</v>
      </c>
      <c r="I63" s="108">
        <f t="shared" si="11"/>
        <v>0</v>
      </c>
      <c r="J63" s="108">
        <f t="shared" si="9"/>
        <v>0</v>
      </c>
      <c r="K63" s="223"/>
      <c r="O63" s="251"/>
      <c r="P63" s="251"/>
      <c r="Q63" s="251"/>
      <c r="R63" s="251"/>
      <c r="S63" s="251"/>
      <c r="T63" s="251"/>
      <c r="U63" s="251"/>
      <c r="V63" s="251"/>
    </row>
    <row r="64" spans="1:22" s="244" customFormat="1" ht="12.75">
      <c r="A64" s="74" t="s">
        <v>335</v>
      </c>
      <c r="B64" s="80" t="s">
        <v>72</v>
      </c>
      <c r="C64" s="2">
        <v>0</v>
      </c>
      <c r="D64" s="2">
        <v>0</v>
      </c>
      <c r="E64" s="2">
        <v>0</v>
      </c>
      <c r="F64" s="106">
        <f t="shared" si="8"/>
        <v>0</v>
      </c>
      <c r="G64" s="2">
        <v>0</v>
      </c>
      <c r="H64" s="2">
        <v>0</v>
      </c>
      <c r="I64" s="2">
        <v>0</v>
      </c>
      <c r="J64" s="108">
        <f t="shared" si="9"/>
        <v>0</v>
      </c>
      <c r="K64" s="223"/>
      <c r="O64" s="251"/>
      <c r="P64" s="251"/>
      <c r="Q64" s="251"/>
      <c r="R64" s="251"/>
      <c r="S64" s="251"/>
      <c r="T64" s="251"/>
      <c r="U64" s="251"/>
      <c r="V64" s="251"/>
    </row>
    <row r="65" spans="1:22" s="244" customFormat="1" ht="12.75">
      <c r="A65" s="74" t="s">
        <v>336</v>
      </c>
      <c r="B65" s="80" t="s">
        <v>77</v>
      </c>
      <c r="C65" s="2">
        <v>0</v>
      </c>
      <c r="D65" s="2">
        <v>0</v>
      </c>
      <c r="E65" s="2">
        <v>0</v>
      </c>
      <c r="F65" s="106">
        <f t="shared" si="8"/>
        <v>0</v>
      </c>
      <c r="G65" s="2">
        <v>0</v>
      </c>
      <c r="H65" s="2">
        <v>0</v>
      </c>
      <c r="I65" s="2">
        <v>0</v>
      </c>
      <c r="J65" s="108">
        <f t="shared" si="9"/>
        <v>0</v>
      </c>
      <c r="K65" s="223"/>
      <c r="O65" s="251"/>
      <c r="P65" s="251"/>
      <c r="Q65" s="251"/>
      <c r="R65" s="251"/>
      <c r="S65" s="251"/>
      <c r="T65" s="251"/>
      <c r="U65" s="251"/>
      <c r="V65" s="251"/>
    </row>
    <row r="66" spans="1:22" s="244" customFormat="1" ht="12.75">
      <c r="A66" s="74" t="s">
        <v>337</v>
      </c>
      <c r="B66" s="80" t="s">
        <v>190</v>
      </c>
      <c r="C66" s="2">
        <v>0</v>
      </c>
      <c r="D66" s="2">
        <v>0</v>
      </c>
      <c r="E66" s="2">
        <v>0</v>
      </c>
      <c r="F66" s="106">
        <f t="shared" si="8"/>
        <v>0</v>
      </c>
      <c r="G66" s="2">
        <v>0</v>
      </c>
      <c r="H66" s="2">
        <v>0</v>
      </c>
      <c r="I66" s="2">
        <v>0</v>
      </c>
      <c r="J66" s="108">
        <f t="shared" si="9"/>
        <v>0</v>
      </c>
      <c r="K66" s="223"/>
      <c r="O66" s="251"/>
      <c r="P66" s="251"/>
      <c r="Q66" s="251"/>
      <c r="R66" s="251"/>
      <c r="S66" s="251"/>
      <c r="T66" s="251"/>
      <c r="U66" s="251"/>
      <c r="V66" s="251"/>
    </row>
    <row r="67" spans="1:22" s="244" customFormat="1" ht="12.75">
      <c r="A67" s="74" t="s">
        <v>338</v>
      </c>
      <c r="B67" s="80" t="s">
        <v>78</v>
      </c>
      <c r="C67" s="2">
        <v>0</v>
      </c>
      <c r="D67" s="2">
        <v>0</v>
      </c>
      <c r="E67" s="2">
        <v>0</v>
      </c>
      <c r="F67" s="106">
        <f t="shared" si="8"/>
        <v>0</v>
      </c>
      <c r="G67" s="2">
        <v>0</v>
      </c>
      <c r="H67" s="2">
        <v>0</v>
      </c>
      <c r="I67" s="2">
        <v>0</v>
      </c>
      <c r="J67" s="108">
        <f t="shared" si="9"/>
        <v>0</v>
      </c>
      <c r="K67" s="223"/>
      <c r="O67" s="251"/>
      <c r="P67" s="251"/>
      <c r="Q67" s="251"/>
      <c r="R67" s="251"/>
      <c r="S67" s="251"/>
      <c r="T67" s="251"/>
      <c r="U67" s="251"/>
      <c r="V67" s="251"/>
    </row>
    <row r="68" spans="1:22" s="244" customFormat="1" ht="12.75">
      <c r="A68" s="74" t="s">
        <v>339</v>
      </c>
      <c r="B68" s="80" t="s">
        <v>37</v>
      </c>
      <c r="C68" s="2">
        <v>0</v>
      </c>
      <c r="D68" s="2">
        <v>0</v>
      </c>
      <c r="E68" s="2">
        <v>0</v>
      </c>
      <c r="F68" s="106">
        <f t="shared" si="8"/>
        <v>0</v>
      </c>
      <c r="G68" s="2">
        <v>0</v>
      </c>
      <c r="H68" s="2">
        <v>0</v>
      </c>
      <c r="I68" s="3">
        <v>0</v>
      </c>
      <c r="J68" s="108">
        <f t="shared" si="9"/>
        <v>0</v>
      </c>
      <c r="K68" s="223"/>
      <c r="O68" s="251"/>
      <c r="P68" s="251"/>
      <c r="Q68" s="251"/>
      <c r="R68" s="251"/>
      <c r="S68" s="251"/>
      <c r="T68" s="251"/>
      <c r="U68" s="251"/>
      <c r="V68" s="251"/>
    </row>
    <row r="69" spans="1:22" s="244" customFormat="1" ht="12.75">
      <c r="A69" s="74" t="s">
        <v>340</v>
      </c>
      <c r="B69" s="80" t="s">
        <v>38</v>
      </c>
      <c r="C69" s="2">
        <v>0</v>
      </c>
      <c r="D69" s="2">
        <v>0</v>
      </c>
      <c r="E69" s="2">
        <v>0</v>
      </c>
      <c r="F69" s="106">
        <f t="shared" si="8"/>
        <v>0</v>
      </c>
      <c r="G69" s="2">
        <v>0</v>
      </c>
      <c r="H69" s="2">
        <v>0</v>
      </c>
      <c r="I69" s="3">
        <v>0</v>
      </c>
      <c r="J69" s="108">
        <f t="shared" si="9"/>
        <v>0</v>
      </c>
      <c r="K69" s="223"/>
      <c r="O69" s="251"/>
      <c r="P69" s="251"/>
      <c r="Q69" s="251"/>
      <c r="R69" s="251"/>
      <c r="S69" s="251"/>
      <c r="T69" s="251"/>
      <c r="U69" s="251"/>
      <c r="V69" s="251"/>
    </row>
    <row r="70" spans="1:22" s="244" customFormat="1" ht="12.75">
      <c r="A70" s="117" t="s">
        <v>127</v>
      </c>
      <c r="B70" s="92" t="s">
        <v>33</v>
      </c>
      <c r="C70" s="9">
        <v>0</v>
      </c>
      <c r="D70" s="9">
        <v>0</v>
      </c>
      <c r="E70" s="9">
        <v>0</v>
      </c>
      <c r="F70" s="106">
        <f t="shared" si="8"/>
        <v>0</v>
      </c>
      <c r="G70" s="9">
        <v>0</v>
      </c>
      <c r="H70" s="9">
        <v>0</v>
      </c>
      <c r="I70" s="4">
        <v>0</v>
      </c>
      <c r="J70" s="106">
        <f t="shared" si="9"/>
        <v>0</v>
      </c>
      <c r="K70" s="223"/>
      <c r="M70" s="245"/>
      <c r="N70" s="245"/>
      <c r="O70" s="251"/>
      <c r="P70" s="251"/>
      <c r="Q70" s="251"/>
      <c r="R70" s="251"/>
      <c r="S70" s="251"/>
      <c r="T70" s="251"/>
      <c r="U70" s="251"/>
      <c r="V70" s="251"/>
    </row>
    <row r="71" spans="1:22" s="244" customFormat="1" ht="12.75">
      <c r="A71" s="117" t="s">
        <v>128</v>
      </c>
      <c r="B71" s="91" t="s">
        <v>10</v>
      </c>
      <c r="C71" s="136">
        <f aca="true" t="shared" si="12" ref="C71:I71">C57+C61+C70</f>
        <v>0</v>
      </c>
      <c r="D71" s="136">
        <f t="shared" si="12"/>
        <v>0</v>
      </c>
      <c r="E71" s="136">
        <f t="shared" si="12"/>
        <v>0</v>
      </c>
      <c r="F71" s="136">
        <f t="shared" si="8"/>
        <v>0</v>
      </c>
      <c r="G71" s="136">
        <f t="shared" si="12"/>
        <v>0</v>
      </c>
      <c r="H71" s="136">
        <f t="shared" si="12"/>
        <v>0</v>
      </c>
      <c r="I71" s="136">
        <f t="shared" si="12"/>
        <v>0</v>
      </c>
      <c r="J71" s="136">
        <f t="shared" si="9"/>
        <v>0</v>
      </c>
      <c r="K71" s="224"/>
      <c r="M71" s="245"/>
      <c r="N71" s="245"/>
      <c r="O71" s="251"/>
      <c r="P71" s="251"/>
      <c r="Q71" s="251"/>
      <c r="R71" s="251"/>
      <c r="S71" s="251"/>
      <c r="T71" s="251"/>
      <c r="U71" s="251"/>
      <c r="V71" s="251"/>
    </row>
    <row r="72" spans="1:22" ht="12.75">
      <c r="A72" s="74"/>
      <c r="B72" s="80"/>
      <c r="C72" s="80"/>
      <c r="D72" s="80"/>
      <c r="E72" s="80"/>
      <c r="F72" s="80"/>
      <c r="G72" s="121"/>
      <c r="H72" s="121"/>
      <c r="I72" s="121"/>
      <c r="J72" s="121"/>
      <c r="K72" s="225"/>
      <c r="M72" s="244"/>
      <c r="N72" s="244"/>
      <c r="O72" s="244"/>
      <c r="P72" s="244"/>
      <c r="Q72" s="244"/>
      <c r="R72" s="244"/>
      <c r="S72" s="253"/>
      <c r="T72" s="253"/>
      <c r="U72" s="253"/>
      <c r="V72" s="253"/>
    </row>
    <row r="73" spans="1:22" ht="12.75">
      <c r="A73" s="74"/>
      <c r="B73" s="92" t="s">
        <v>34</v>
      </c>
      <c r="C73" s="92"/>
      <c r="D73" s="92"/>
      <c r="E73" s="92"/>
      <c r="F73" s="92"/>
      <c r="G73" s="121"/>
      <c r="H73" s="121"/>
      <c r="I73" s="121"/>
      <c r="J73" s="121"/>
      <c r="K73" s="225"/>
      <c r="M73" s="244"/>
      <c r="N73" s="245"/>
      <c r="O73" s="245"/>
      <c r="P73" s="245"/>
      <c r="Q73" s="245"/>
      <c r="R73" s="245"/>
      <c r="S73" s="253"/>
      <c r="T73" s="253"/>
      <c r="U73" s="253"/>
      <c r="V73" s="253"/>
    </row>
    <row r="74" spans="1:22" ht="12.75">
      <c r="A74" s="117" t="s">
        <v>128</v>
      </c>
      <c r="B74" s="92" t="s">
        <v>35</v>
      </c>
      <c r="C74" s="10">
        <v>0</v>
      </c>
      <c r="D74" s="10">
        <v>0</v>
      </c>
      <c r="E74" s="25">
        <v>0</v>
      </c>
      <c r="F74" s="109">
        <f>SUM(C74:E74)</f>
        <v>0</v>
      </c>
      <c r="G74" s="28">
        <v>0</v>
      </c>
      <c r="H74" s="28">
        <v>0</v>
      </c>
      <c r="I74" s="10">
        <v>0</v>
      </c>
      <c r="J74" s="109">
        <f>SUM(F74:I74)</f>
        <v>0</v>
      </c>
      <c r="K74" s="226"/>
      <c r="M74" s="245"/>
      <c r="N74" s="245"/>
      <c r="O74" s="251"/>
      <c r="P74" s="251"/>
      <c r="Q74" s="251"/>
      <c r="R74" s="251"/>
      <c r="S74" s="251"/>
      <c r="T74" s="251"/>
      <c r="U74" s="251"/>
      <c r="V74" s="251"/>
    </row>
    <row r="75" spans="1:22" ht="12.75">
      <c r="A75" s="117" t="s">
        <v>129</v>
      </c>
      <c r="B75" s="92" t="s">
        <v>40</v>
      </c>
      <c r="C75" s="9">
        <v>0</v>
      </c>
      <c r="D75" s="9">
        <v>0</v>
      </c>
      <c r="E75" s="26">
        <v>0</v>
      </c>
      <c r="F75" s="106">
        <f aca="true" t="shared" si="13" ref="F75:F88">SUM(C75:E75)</f>
        <v>0</v>
      </c>
      <c r="G75" s="29">
        <v>0</v>
      </c>
      <c r="H75" s="29">
        <v>0</v>
      </c>
      <c r="I75" s="9">
        <v>0</v>
      </c>
      <c r="J75" s="106">
        <f>SUM(F75:I75)</f>
        <v>0</v>
      </c>
      <c r="K75" s="227"/>
      <c r="M75" s="245"/>
      <c r="N75" s="245"/>
      <c r="O75" s="251"/>
      <c r="P75" s="251"/>
      <c r="Q75" s="251"/>
      <c r="R75" s="251"/>
      <c r="S75" s="251"/>
      <c r="T75" s="251"/>
      <c r="U75" s="251"/>
      <c r="V75" s="251"/>
    </row>
    <row r="76" spans="1:22" ht="12.75">
      <c r="A76" s="117" t="s">
        <v>130</v>
      </c>
      <c r="B76" s="92" t="s">
        <v>18</v>
      </c>
      <c r="C76" s="106">
        <f aca="true" t="shared" si="14" ref="C76:I76">SUM(C77:C80)</f>
        <v>0</v>
      </c>
      <c r="D76" s="106">
        <f t="shared" si="14"/>
        <v>0</v>
      </c>
      <c r="E76" s="137">
        <f t="shared" si="14"/>
        <v>0</v>
      </c>
      <c r="F76" s="106">
        <f t="shared" si="13"/>
        <v>0</v>
      </c>
      <c r="G76" s="138">
        <f t="shared" si="14"/>
        <v>0</v>
      </c>
      <c r="H76" s="138">
        <f>SUM(H77:H80)</f>
        <v>0</v>
      </c>
      <c r="I76" s="106">
        <f t="shared" si="14"/>
        <v>0</v>
      </c>
      <c r="J76" s="106">
        <f>SUM(F76:I76)</f>
        <v>0</v>
      </c>
      <c r="K76" s="227"/>
      <c r="M76" s="245"/>
      <c r="N76" s="245"/>
      <c r="O76" s="251"/>
      <c r="P76" s="251"/>
      <c r="Q76" s="251"/>
      <c r="R76" s="251"/>
      <c r="S76" s="251"/>
      <c r="T76" s="251"/>
      <c r="U76" s="251"/>
      <c r="V76" s="251"/>
    </row>
    <row r="77" spans="1:22" s="23" customFormat="1" ht="12.75">
      <c r="A77" s="74" t="s">
        <v>341</v>
      </c>
      <c r="B77" s="80" t="s">
        <v>73</v>
      </c>
      <c r="C77" s="1">
        <v>0</v>
      </c>
      <c r="D77" s="1">
        <v>0</v>
      </c>
      <c r="E77" s="27">
        <v>0</v>
      </c>
      <c r="F77" s="106">
        <f t="shared" si="13"/>
        <v>0</v>
      </c>
      <c r="G77" s="30">
        <v>0</v>
      </c>
      <c r="H77" s="30">
        <v>0</v>
      </c>
      <c r="I77" s="1">
        <v>0</v>
      </c>
      <c r="J77" s="135">
        <f>SUM(F77:I77)</f>
        <v>0</v>
      </c>
      <c r="K77" s="227"/>
      <c r="M77" s="244"/>
      <c r="N77" s="244"/>
      <c r="O77" s="251"/>
      <c r="P77" s="251"/>
      <c r="Q77" s="251"/>
      <c r="R77" s="251"/>
      <c r="S77" s="251"/>
      <c r="T77" s="251"/>
      <c r="U77" s="251"/>
      <c r="V77" s="251"/>
    </row>
    <row r="78" spans="1:22" s="23" customFormat="1" ht="12.75">
      <c r="A78" s="74" t="s">
        <v>342</v>
      </c>
      <c r="B78" s="80" t="s">
        <v>79</v>
      </c>
      <c r="C78" s="1">
        <v>0</v>
      </c>
      <c r="D78" s="1">
        <v>0</v>
      </c>
      <c r="E78" s="27">
        <v>0</v>
      </c>
      <c r="F78" s="106">
        <f t="shared" si="13"/>
        <v>0</v>
      </c>
      <c r="G78" s="30">
        <v>0</v>
      </c>
      <c r="H78" s="30">
        <v>0</v>
      </c>
      <c r="I78" s="1">
        <v>0</v>
      </c>
      <c r="J78" s="135">
        <f aca="true" t="shared" si="15" ref="J78:J88">SUM(F78:I78)</f>
        <v>0</v>
      </c>
      <c r="K78" s="227"/>
      <c r="M78" s="244"/>
      <c r="N78" s="244"/>
      <c r="O78" s="251"/>
      <c r="P78" s="251"/>
      <c r="Q78" s="251"/>
      <c r="R78" s="251"/>
      <c r="S78" s="251"/>
      <c r="T78" s="251"/>
      <c r="U78" s="251"/>
      <c r="V78" s="251"/>
    </row>
    <row r="79" spans="1:22" s="23" customFormat="1" ht="12.75">
      <c r="A79" s="74" t="s">
        <v>343</v>
      </c>
      <c r="B79" s="80" t="s">
        <v>196</v>
      </c>
      <c r="C79" s="1">
        <v>0</v>
      </c>
      <c r="D79" s="1">
        <v>0</v>
      </c>
      <c r="E79" s="27">
        <v>0</v>
      </c>
      <c r="F79" s="106">
        <f t="shared" si="13"/>
        <v>0</v>
      </c>
      <c r="G79" s="30">
        <v>0</v>
      </c>
      <c r="H79" s="30">
        <v>0</v>
      </c>
      <c r="I79" s="1">
        <v>0</v>
      </c>
      <c r="J79" s="135">
        <f t="shared" si="15"/>
        <v>0</v>
      </c>
      <c r="K79" s="227"/>
      <c r="M79" s="244"/>
      <c r="N79" s="244"/>
      <c r="O79" s="251"/>
      <c r="P79" s="251"/>
      <c r="Q79" s="251"/>
      <c r="R79" s="251"/>
      <c r="S79" s="251"/>
      <c r="T79" s="251"/>
      <c r="U79" s="251"/>
      <c r="V79" s="251"/>
    </row>
    <row r="80" spans="1:22" s="23" customFormat="1" ht="12.75">
      <c r="A80" s="74" t="s">
        <v>344</v>
      </c>
      <c r="B80" s="80" t="s">
        <v>80</v>
      </c>
      <c r="C80" s="1">
        <v>0</v>
      </c>
      <c r="D80" s="1">
        <v>0</v>
      </c>
      <c r="E80" s="27">
        <v>0</v>
      </c>
      <c r="F80" s="106">
        <f t="shared" si="13"/>
        <v>0</v>
      </c>
      <c r="G80" s="30">
        <v>0</v>
      </c>
      <c r="H80" s="30">
        <v>0</v>
      </c>
      <c r="I80" s="1">
        <v>0</v>
      </c>
      <c r="J80" s="135">
        <f t="shared" si="15"/>
        <v>0</v>
      </c>
      <c r="K80" s="227"/>
      <c r="M80" s="244"/>
      <c r="N80" s="244"/>
      <c r="O80" s="251"/>
      <c r="P80" s="251"/>
      <c r="Q80" s="251"/>
      <c r="R80" s="251"/>
      <c r="S80" s="251"/>
      <c r="T80" s="251"/>
      <c r="U80" s="251"/>
      <c r="V80" s="251"/>
    </row>
    <row r="81" spans="1:22" ht="12.75">
      <c r="A81" s="117" t="s">
        <v>131</v>
      </c>
      <c r="B81" s="92" t="s">
        <v>17</v>
      </c>
      <c r="C81" s="106">
        <f aca="true" t="shared" si="16" ref="C81:I81">SUM(C82:C85)</f>
        <v>0</v>
      </c>
      <c r="D81" s="106">
        <f t="shared" si="16"/>
        <v>0</v>
      </c>
      <c r="E81" s="137">
        <f t="shared" si="16"/>
        <v>0</v>
      </c>
      <c r="F81" s="106">
        <f t="shared" si="13"/>
        <v>0</v>
      </c>
      <c r="G81" s="138">
        <f t="shared" si="16"/>
        <v>0</v>
      </c>
      <c r="H81" s="138">
        <f>SUM(H82:H85)</f>
        <v>0</v>
      </c>
      <c r="I81" s="106">
        <f t="shared" si="16"/>
        <v>0</v>
      </c>
      <c r="J81" s="106">
        <f t="shared" si="15"/>
        <v>0</v>
      </c>
      <c r="K81" s="227"/>
      <c r="M81" s="245"/>
      <c r="N81" s="245"/>
      <c r="O81" s="251"/>
      <c r="P81" s="251"/>
      <c r="Q81" s="251"/>
      <c r="R81" s="251"/>
      <c r="S81" s="251"/>
      <c r="T81" s="251"/>
      <c r="U81" s="251"/>
      <c r="V81" s="251"/>
    </row>
    <row r="82" spans="1:22" ht="12.75">
      <c r="A82" s="74" t="s">
        <v>345</v>
      </c>
      <c r="B82" s="75" t="s">
        <v>74</v>
      </c>
      <c r="C82" s="1">
        <v>0</v>
      </c>
      <c r="D82" s="1">
        <v>0</v>
      </c>
      <c r="E82" s="27">
        <v>0</v>
      </c>
      <c r="F82" s="106">
        <f t="shared" si="13"/>
        <v>0</v>
      </c>
      <c r="G82" s="30">
        <v>0</v>
      </c>
      <c r="H82" s="30">
        <v>0</v>
      </c>
      <c r="I82" s="1">
        <v>0</v>
      </c>
      <c r="J82" s="135">
        <f t="shared" si="15"/>
        <v>0</v>
      </c>
      <c r="K82" s="227"/>
      <c r="M82" s="244"/>
      <c r="O82" s="251"/>
      <c r="P82" s="251"/>
      <c r="Q82" s="251"/>
      <c r="R82" s="251"/>
      <c r="S82" s="251"/>
      <c r="T82" s="251"/>
      <c r="U82" s="251"/>
      <c r="V82" s="251"/>
    </row>
    <row r="83" spans="1:22" ht="12.75">
      <c r="A83" s="74" t="s">
        <v>346</v>
      </c>
      <c r="B83" s="75" t="s">
        <v>81</v>
      </c>
      <c r="C83" s="1">
        <v>0</v>
      </c>
      <c r="D83" s="1">
        <v>0</v>
      </c>
      <c r="E83" s="27">
        <v>0</v>
      </c>
      <c r="F83" s="106">
        <f t="shared" si="13"/>
        <v>0</v>
      </c>
      <c r="G83" s="30">
        <v>0</v>
      </c>
      <c r="H83" s="30">
        <v>0</v>
      </c>
      <c r="I83" s="1">
        <v>0</v>
      </c>
      <c r="J83" s="135">
        <f t="shared" si="15"/>
        <v>0</v>
      </c>
      <c r="K83" s="227"/>
      <c r="M83" s="244"/>
      <c r="O83" s="251"/>
      <c r="P83" s="251"/>
      <c r="Q83" s="251"/>
      <c r="R83" s="251"/>
      <c r="S83" s="251"/>
      <c r="T83" s="251"/>
      <c r="U83" s="251"/>
      <c r="V83" s="251"/>
    </row>
    <row r="84" spans="1:22" ht="12.75">
      <c r="A84" s="74" t="s">
        <v>347</v>
      </c>
      <c r="B84" s="75" t="s">
        <v>189</v>
      </c>
      <c r="C84" s="1">
        <v>0</v>
      </c>
      <c r="D84" s="1">
        <v>0</v>
      </c>
      <c r="E84" s="27">
        <v>0</v>
      </c>
      <c r="F84" s="106">
        <f t="shared" si="13"/>
        <v>0</v>
      </c>
      <c r="G84" s="30">
        <v>0</v>
      </c>
      <c r="H84" s="30">
        <v>0</v>
      </c>
      <c r="I84" s="1">
        <v>0</v>
      </c>
      <c r="J84" s="135">
        <f t="shared" si="15"/>
        <v>0</v>
      </c>
      <c r="K84" s="227"/>
      <c r="M84" s="244"/>
      <c r="O84" s="251"/>
      <c r="P84" s="251"/>
      <c r="Q84" s="251"/>
      <c r="R84" s="251"/>
      <c r="S84" s="251"/>
      <c r="T84" s="251"/>
      <c r="U84" s="251"/>
      <c r="V84" s="251"/>
    </row>
    <row r="85" spans="1:22" ht="12.75">
      <c r="A85" s="74" t="s">
        <v>348</v>
      </c>
      <c r="B85" s="75" t="s">
        <v>82</v>
      </c>
      <c r="C85" s="1">
        <v>0</v>
      </c>
      <c r="D85" s="1">
        <v>0</v>
      </c>
      <c r="E85" s="27">
        <v>0</v>
      </c>
      <c r="F85" s="106">
        <f t="shared" si="13"/>
        <v>0</v>
      </c>
      <c r="G85" s="30">
        <v>0</v>
      </c>
      <c r="H85" s="30">
        <v>0</v>
      </c>
      <c r="I85" s="1">
        <v>0</v>
      </c>
      <c r="J85" s="135">
        <f t="shared" si="15"/>
        <v>0</v>
      </c>
      <c r="K85" s="227"/>
      <c r="M85" s="244"/>
      <c r="O85" s="251"/>
      <c r="P85" s="251"/>
      <c r="Q85" s="251"/>
      <c r="R85" s="251"/>
      <c r="S85" s="251"/>
      <c r="T85" s="251"/>
      <c r="U85" s="251"/>
      <c r="V85" s="251"/>
    </row>
    <row r="86" spans="1:22" ht="12.75">
      <c r="A86" s="117" t="s">
        <v>132</v>
      </c>
      <c r="B86" s="92" t="s">
        <v>41</v>
      </c>
      <c r="C86" s="9">
        <v>0</v>
      </c>
      <c r="D86" s="9">
        <v>0</v>
      </c>
      <c r="E86" s="26">
        <v>0</v>
      </c>
      <c r="F86" s="106">
        <f t="shared" si="13"/>
        <v>0</v>
      </c>
      <c r="G86" s="29">
        <v>0</v>
      </c>
      <c r="H86" s="29">
        <v>0</v>
      </c>
      <c r="I86" s="9">
        <v>0</v>
      </c>
      <c r="J86" s="106">
        <f t="shared" si="15"/>
        <v>0</v>
      </c>
      <c r="K86" s="227"/>
      <c r="M86" s="245"/>
      <c r="N86" s="245"/>
      <c r="O86" s="251"/>
      <c r="P86" s="251"/>
      <c r="Q86" s="251"/>
      <c r="R86" s="251"/>
      <c r="S86" s="251"/>
      <c r="T86" s="251"/>
      <c r="U86" s="251"/>
      <c r="V86" s="251"/>
    </row>
    <row r="87" spans="1:22" ht="12.75">
      <c r="A87" s="117" t="s">
        <v>133</v>
      </c>
      <c r="B87" s="92" t="s">
        <v>33</v>
      </c>
      <c r="C87" s="9">
        <v>0</v>
      </c>
      <c r="D87" s="9">
        <v>0</v>
      </c>
      <c r="E87" s="26">
        <v>0</v>
      </c>
      <c r="F87" s="106">
        <f t="shared" si="13"/>
        <v>0</v>
      </c>
      <c r="G87" s="29">
        <v>0</v>
      </c>
      <c r="H87" s="29">
        <v>0</v>
      </c>
      <c r="I87" s="9">
        <v>0</v>
      </c>
      <c r="J87" s="106">
        <f t="shared" si="15"/>
        <v>0</v>
      </c>
      <c r="K87" s="227"/>
      <c r="M87" s="245"/>
      <c r="N87" s="245"/>
      <c r="O87" s="251"/>
      <c r="P87" s="251"/>
      <c r="Q87" s="251"/>
      <c r="R87" s="251"/>
      <c r="S87" s="251"/>
      <c r="T87" s="251"/>
      <c r="U87" s="251"/>
      <c r="V87" s="251"/>
    </row>
    <row r="88" spans="1:22" ht="12.75">
      <c r="A88" s="93" t="s">
        <v>328</v>
      </c>
      <c r="B88" s="91" t="s">
        <v>67</v>
      </c>
      <c r="C88" s="136">
        <f aca="true" t="shared" si="17" ref="C88:I88">C74+C75+C76+C81+C86+C87</f>
        <v>0</v>
      </c>
      <c r="D88" s="136">
        <f t="shared" si="17"/>
        <v>0</v>
      </c>
      <c r="E88" s="139">
        <f t="shared" si="17"/>
        <v>0</v>
      </c>
      <c r="F88" s="136">
        <f t="shared" si="13"/>
        <v>0</v>
      </c>
      <c r="G88" s="140">
        <f t="shared" si="17"/>
        <v>0</v>
      </c>
      <c r="H88" s="140">
        <f t="shared" si="17"/>
        <v>0</v>
      </c>
      <c r="I88" s="136">
        <f t="shared" si="17"/>
        <v>0</v>
      </c>
      <c r="J88" s="136">
        <f t="shared" si="15"/>
        <v>0</v>
      </c>
      <c r="K88" s="228"/>
      <c r="M88" s="245"/>
      <c r="N88" s="245"/>
      <c r="O88" s="251"/>
      <c r="P88" s="251"/>
      <c r="Q88" s="251"/>
      <c r="R88" s="251"/>
      <c r="S88" s="251"/>
      <c r="T88" s="251"/>
      <c r="U88" s="251"/>
      <c r="V88" s="251"/>
    </row>
    <row r="302" ht="12.75">
      <c r="B302" s="241" t="s">
        <v>323</v>
      </c>
    </row>
    <row r="303" ht="12.75">
      <c r="B303" s="241" t="s">
        <v>324</v>
      </c>
    </row>
  </sheetData>
  <sheetProtection password="E2CC" sheet="1" objects="1" scenarios="1"/>
  <mergeCells count="19">
    <mergeCell ref="B1:B2"/>
    <mergeCell ref="C1:D2"/>
    <mergeCell ref="E36:G36"/>
    <mergeCell ref="E1:K2"/>
    <mergeCell ref="E46:G46"/>
    <mergeCell ref="E47:G47"/>
    <mergeCell ref="E48:G48"/>
    <mergeCell ref="E38:G38"/>
    <mergeCell ref="E39:G39"/>
    <mergeCell ref="A1:A2"/>
    <mergeCell ref="E51:G51"/>
    <mergeCell ref="E40:G40"/>
    <mergeCell ref="E41:G41"/>
    <mergeCell ref="E49:G49"/>
    <mergeCell ref="E50:G50"/>
    <mergeCell ref="E42:G42"/>
    <mergeCell ref="E43:G43"/>
    <mergeCell ref="E44:G44"/>
    <mergeCell ref="E45:G45"/>
  </mergeCells>
  <dataValidations count="3">
    <dataValidation type="decimal" operator="lessThanOrEqual" allowBlank="1" showInputMessage="1" showErrorMessage="1" errorTitle="Fehlermeldung" error="Es darf nur ein Wert kleiner gleich Null eingegeben werden!" sqref="D47 C22:E22 D38:D43 G22:I22 C17:E17 G17:I17 D45">
      <formula1>0</formula1>
    </dataValidation>
    <dataValidation type="decimal" operator="greaterThanOrEqual" showErrorMessage="1" errorTitle="Fehlermeldung" error="Es darf nur ein Wert größer gleich Null eingegeben werden!" sqref="G58:I60 D48 D44 D46 C62:E62 C82:E87 C14:E14 C77:E80 G82:I87 G77:I80 G14:I14 G8:I11 C64:E70 G64:I70 G62:I62 C74:E75 G74:I75">
      <formula1>0</formula1>
    </dataValidation>
    <dataValidation type="decimal" allowBlank="1" showErrorMessage="1" errorTitle="Fehlermeldung" error="Es darf nur ein Wert zwischen 0 und 100 Prozent eingegeben werden." sqref="D49:D51">
      <formula1>0</formula1>
      <formula2>1</formula2>
    </dataValidation>
  </dataValidations>
  <printOptions/>
  <pageMargins left="0.4" right="0.39" top="0.91" bottom="0.91" header="0.5118110236220472" footer="0.5"/>
  <pageSetup fitToHeight="0" fitToWidth="1" horizontalDpi="600" verticalDpi="600" orientation="landscape" paperSize="9" scale="61" r:id="rId1"/>
  <headerFooter alignWithMargins="0">
    <oddHeader>&amp;R&amp;A</oddHeader>
    <oddFooter>&amp;C&amp;F&amp;RSeite &amp;P/&amp;N</oddFooter>
  </headerFooter>
  <rowBreaks count="1" manualBreakCount="1">
    <brk id="5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55"/>
  <sheetViews>
    <sheetView showGridLines="0" zoomScale="75" zoomScaleNormal="75" zoomScaleSheetLayoutView="75" workbookViewId="0" topLeftCell="A1">
      <selection activeCell="I6" sqref="I6:I7"/>
    </sheetView>
  </sheetViews>
  <sheetFormatPr defaultColWidth="11.421875" defaultRowHeight="12.75"/>
  <cols>
    <col min="1" max="1" width="8.57421875" style="23" customWidth="1"/>
    <col min="2" max="2" width="18.28125" style="23" bestFit="1" customWidth="1"/>
    <col min="3" max="3" width="8.421875" style="23" customWidth="1"/>
    <col min="4" max="9" width="14.421875" style="23" customWidth="1"/>
    <col min="10" max="10" width="17.57421875" style="23" customWidth="1"/>
    <col min="11" max="11" width="37.57421875" style="23" customWidth="1"/>
    <col min="12" max="16384" width="11.421875" style="23" customWidth="1"/>
  </cols>
  <sheetData>
    <row r="1" spans="1:11" ht="18" customHeight="1">
      <c r="A1" s="485" t="s">
        <v>39</v>
      </c>
      <c r="B1" s="521" t="s">
        <v>257</v>
      </c>
      <c r="C1" s="522"/>
      <c r="D1" s="522"/>
      <c r="E1" s="522"/>
      <c r="F1" s="522"/>
      <c r="G1" s="522"/>
      <c r="H1" s="506" t="str">
        <f>'Allgemeine Informationen'!B8</f>
        <v>                                   Geschäftsjahr 2008</v>
      </c>
      <c r="I1" s="506"/>
      <c r="J1" s="489" t="str">
        <f>'Allgemeine Informationen'!C11</f>
        <v>MUSTERNETZBETREIBER</v>
      </c>
      <c r="K1" s="491"/>
    </row>
    <row r="2" spans="1:11" ht="18" customHeight="1">
      <c r="A2" s="486"/>
      <c r="B2" s="523"/>
      <c r="C2" s="524"/>
      <c r="D2" s="524"/>
      <c r="E2" s="524"/>
      <c r="F2" s="524"/>
      <c r="G2" s="524"/>
      <c r="H2" s="507"/>
      <c r="I2" s="507"/>
      <c r="J2" s="490"/>
      <c r="K2" s="492"/>
    </row>
    <row r="3" spans="1:11" ht="12.75">
      <c r="A3" s="88"/>
      <c r="B3" s="88"/>
      <c r="C3" s="142"/>
      <c r="D3" s="142"/>
      <c r="E3" s="142"/>
      <c r="F3" s="34"/>
      <c r="G3" s="81" t="s">
        <v>213</v>
      </c>
      <c r="H3" s="513" t="s">
        <v>353</v>
      </c>
      <c r="I3" s="514"/>
      <c r="J3" s="515"/>
      <c r="K3" s="531" t="s">
        <v>42</v>
      </c>
    </row>
    <row r="4" spans="1:12" ht="12.75">
      <c r="A4" s="88"/>
      <c r="B4" s="88"/>
      <c r="C4" s="88"/>
      <c r="D4" s="90" t="s">
        <v>219</v>
      </c>
      <c r="E4" s="90" t="s">
        <v>220</v>
      </c>
      <c r="F4" s="143" t="s">
        <v>25</v>
      </c>
      <c r="G4" s="90" t="s">
        <v>352</v>
      </c>
      <c r="H4" s="516"/>
      <c r="I4" s="516"/>
      <c r="J4" s="517"/>
      <c r="K4" s="532"/>
      <c r="L4" s="240"/>
    </row>
    <row r="5" spans="1:12" ht="12.75">
      <c r="A5" s="88"/>
      <c r="B5" s="88"/>
      <c r="C5" s="88"/>
      <c r="D5" s="144" t="str">
        <f>'C. Detail Anlagevermögen'!C5</f>
        <v>TEUR</v>
      </c>
      <c r="E5" s="144" t="str">
        <f>D5</f>
        <v>TEUR</v>
      </c>
      <c r="F5" s="144" t="str">
        <f>D5</f>
        <v>TEUR</v>
      </c>
      <c r="G5" s="144" t="str">
        <f>D5</f>
        <v>TEUR</v>
      </c>
      <c r="H5" s="518"/>
      <c r="I5" s="519"/>
      <c r="J5" s="520"/>
      <c r="K5" s="533"/>
      <c r="L5" s="240"/>
    </row>
    <row r="6" spans="1:11" ht="12.75" customHeight="1">
      <c r="A6" s="67" t="s">
        <v>117</v>
      </c>
      <c r="B6" s="67" t="s">
        <v>83</v>
      </c>
      <c r="C6" s="145"/>
      <c r="D6" s="145"/>
      <c r="E6" s="145"/>
      <c r="F6" s="145"/>
      <c r="G6" s="145"/>
      <c r="H6" s="511" t="s">
        <v>452</v>
      </c>
      <c r="I6" s="511" t="s">
        <v>203</v>
      </c>
      <c r="J6" s="511" t="s">
        <v>204</v>
      </c>
      <c r="K6" s="525"/>
    </row>
    <row r="7" spans="1:11" ht="12.75">
      <c r="A7" s="88"/>
      <c r="B7" s="88"/>
      <c r="C7" s="88"/>
      <c r="D7" s="88"/>
      <c r="E7" s="88"/>
      <c r="F7" s="88"/>
      <c r="G7" s="88"/>
      <c r="H7" s="512"/>
      <c r="I7" s="512"/>
      <c r="J7" s="512"/>
      <c r="K7" s="526"/>
    </row>
    <row r="8" spans="1:11" ht="12.75">
      <c r="A8" s="88" t="s">
        <v>134</v>
      </c>
      <c r="B8" s="67" t="s">
        <v>443</v>
      </c>
      <c r="C8" s="145"/>
      <c r="D8" s="145"/>
      <c r="E8" s="145"/>
      <c r="F8" s="145"/>
      <c r="G8" s="145"/>
      <c r="H8" s="144" t="s">
        <v>205</v>
      </c>
      <c r="I8" s="144" t="s">
        <v>205</v>
      </c>
      <c r="J8" s="144" t="s">
        <v>205</v>
      </c>
      <c r="K8" s="527"/>
    </row>
    <row r="9" spans="1:11" ht="12.75">
      <c r="A9" s="88" t="s">
        <v>206</v>
      </c>
      <c r="B9" s="88"/>
      <c r="C9" s="88">
        <f aca="true" t="shared" si="0" ref="C9:C14">C10-1</f>
        <v>2001</v>
      </c>
      <c r="D9" s="132"/>
      <c r="E9" s="132"/>
      <c r="F9" s="132"/>
      <c r="G9" s="346"/>
      <c r="H9" s="383"/>
      <c r="I9" s="383"/>
      <c r="J9" s="347"/>
      <c r="K9" s="229"/>
    </row>
    <row r="10" spans="1:11" ht="12.75">
      <c r="A10" s="88" t="s">
        <v>144</v>
      </c>
      <c r="B10" s="88"/>
      <c r="C10" s="88">
        <f t="shared" si="0"/>
        <v>2002</v>
      </c>
      <c r="D10" s="132"/>
      <c r="E10" s="132"/>
      <c r="F10" s="132"/>
      <c r="G10" s="346"/>
      <c r="H10" s="383"/>
      <c r="I10" s="383"/>
      <c r="J10" s="347"/>
      <c r="K10" s="229"/>
    </row>
    <row r="11" spans="1:11" s="24" customFormat="1" ht="12.75">
      <c r="A11" s="60" t="s">
        <v>145</v>
      </c>
      <c r="B11" s="60"/>
      <c r="C11" s="88">
        <f t="shared" si="0"/>
        <v>2003</v>
      </c>
      <c r="D11" s="132"/>
      <c r="E11" s="132"/>
      <c r="F11" s="132"/>
      <c r="G11" s="346"/>
      <c r="H11" s="383"/>
      <c r="I11" s="383"/>
      <c r="J11" s="347"/>
      <c r="K11" s="230"/>
    </row>
    <row r="12" spans="1:11" ht="12.75">
      <c r="A12" s="88" t="s">
        <v>146</v>
      </c>
      <c r="B12" s="88"/>
      <c r="C12" s="88">
        <f t="shared" si="0"/>
        <v>2004</v>
      </c>
      <c r="D12" s="132"/>
      <c r="E12" s="132"/>
      <c r="F12" s="132"/>
      <c r="G12" s="346"/>
      <c r="H12" s="383"/>
      <c r="I12" s="383"/>
      <c r="J12" s="347"/>
      <c r="K12" s="229"/>
    </row>
    <row r="13" spans="1:11" ht="12.75">
      <c r="A13" s="88" t="s">
        <v>147</v>
      </c>
      <c r="B13" s="88"/>
      <c r="C13" s="88">
        <f t="shared" si="0"/>
        <v>2005</v>
      </c>
      <c r="D13" s="132"/>
      <c r="E13" s="132"/>
      <c r="F13" s="132"/>
      <c r="G13" s="346"/>
      <c r="H13" s="383"/>
      <c r="I13" s="383"/>
      <c r="J13" s="347"/>
      <c r="K13" s="229"/>
    </row>
    <row r="14" spans="1:11" ht="12.75">
      <c r="A14" s="88" t="s">
        <v>148</v>
      </c>
      <c r="B14" s="88"/>
      <c r="C14" s="88">
        <f t="shared" si="0"/>
        <v>2006</v>
      </c>
      <c r="D14" s="132"/>
      <c r="E14" s="132"/>
      <c r="F14" s="132"/>
      <c r="G14" s="346"/>
      <c r="H14" s="383"/>
      <c r="I14" s="383"/>
      <c r="J14" s="347"/>
      <c r="K14" s="229"/>
    </row>
    <row r="15" spans="1:11" ht="12.75">
      <c r="A15" s="88" t="s">
        <v>149</v>
      </c>
      <c r="B15" s="88"/>
      <c r="C15" s="89">
        <f>C16-1</f>
        <v>2007</v>
      </c>
      <c r="D15" s="147"/>
      <c r="E15" s="147"/>
      <c r="F15" s="147"/>
      <c r="G15" s="348"/>
      <c r="H15" s="384"/>
      <c r="I15" s="384"/>
      <c r="J15" s="349"/>
      <c r="K15" s="229"/>
    </row>
    <row r="16" spans="1:11" ht="12.75">
      <c r="A16" s="88" t="s">
        <v>135</v>
      </c>
      <c r="B16" s="67" t="s">
        <v>142</v>
      </c>
      <c r="C16" s="89">
        <v>2008</v>
      </c>
      <c r="D16" s="1">
        <v>0</v>
      </c>
      <c r="E16" s="1">
        <v>0</v>
      </c>
      <c r="F16" s="1">
        <v>0</v>
      </c>
      <c r="G16" s="135">
        <f>SUM(D16:F16)</f>
        <v>0</v>
      </c>
      <c r="H16" s="12">
        <v>0</v>
      </c>
      <c r="I16" s="12">
        <v>0</v>
      </c>
      <c r="J16" s="156" t="str">
        <f>IF(H16+I16=100%,100%,"Richtig, wenn 100%")</f>
        <v>Richtig, wenn 100%</v>
      </c>
      <c r="K16" s="229"/>
    </row>
    <row r="17" spans="1:11" ht="12.75">
      <c r="A17" s="88" t="s">
        <v>136</v>
      </c>
      <c r="B17" s="67" t="s">
        <v>143</v>
      </c>
      <c r="C17" s="145"/>
      <c r="D17" s="146"/>
      <c r="E17" s="146"/>
      <c r="F17" s="146"/>
      <c r="G17" s="146"/>
      <c r="H17" s="146"/>
      <c r="I17" s="146"/>
      <c r="J17" s="146"/>
      <c r="K17" s="231"/>
    </row>
    <row r="18" spans="1:11" ht="12.75" customHeight="1">
      <c r="A18" s="88" t="s">
        <v>150</v>
      </c>
      <c r="B18" s="88"/>
      <c r="C18" s="142">
        <f>C16+1</f>
        <v>2009</v>
      </c>
      <c r="D18" s="32">
        <v>0</v>
      </c>
      <c r="E18" s="32">
        <v>0</v>
      </c>
      <c r="F18" s="32">
        <v>0</v>
      </c>
      <c r="G18" s="267">
        <f>SUM(D18:F18)</f>
        <v>0</v>
      </c>
      <c r="H18" s="268">
        <v>0</v>
      </c>
      <c r="I18" s="268">
        <v>0</v>
      </c>
      <c r="J18" s="269" t="str">
        <f>IF(H18+I18=100%,100%,"Richtig, wenn 100%")</f>
        <v>Richtig, wenn 100%</v>
      </c>
      <c r="K18" s="227"/>
    </row>
    <row r="19" spans="1:11" ht="12.75" customHeight="1">
      <c r="A19" s="88" t="s">
        <v>151</v>
      </c>
      <c r="B19" s="88"/>
      <c r="C19" s="88">
        <f aca="true" t="shared" si="1" ref="C19:C24">C18+1</f>
        <v>2010</v>
      </c>
      <c r="D19" s="1">
        <v>0</v>
      </c>
      <c r="E19" s="1">
        <v>0</v>
      </c>
      <c r="F19" s="1">
        <v>0</v>
      </c>
      <c r="G19" s="135">
        <f aca="true" t="shared" si="2" ref="G19:G24">SUM(D19:F19)</f>
        <v>0</v>
      </c>
      <c r="H19" s="12">
        <v>0</v>
      </c>
      <c r="I19" s="12">
        <v>0</v>
      </c>
      <c r="J19" s="157" t="str">
        <f aca="true" t="shared" si="3" ref="J19:J24">IF(H19+I19=100%,100%,"Richtig, wenn 100%")</f>
        <v>Richtig, wenn 100%</v>
      </c>
      <c r="K19" s="227"/>
    </row>
    <row r="20" spans="1:11" ht="12.75" customHeight="1">
      <c r="A20" s="88" t="s">
        <v>152</v>
      </c>
      <c r="B20" s="88"/>
      <c r="C20" s="88">
        <f t="shared" si="1"/>
        <v>2011</v>
      </c>
      <c r="D20" s="1">
        <v>0</v>
      </c>
      <c r="E20" s="1">
        <v>0</v>
      </c>
      <c r="F20" s="1">
        <v>0</v>
      </c>
      <c r="G20" s="135">
        <f t="shared" si="2"/>
        <v>0</v>
      </c>
      <c r="H20" s="12">
        <v>0</v>
      </c>
      <c r="I20" s="12">
        <v>0</v>
      </c>
      <c r="J20" s="157" t="str">
        <f t="shared" si="3"/>
        <v>Richtig, wenn 100%</v>
      </c>
      <c r="K20" s="227"/>
    </row>
    <row r="21" spans="1:11" ht="12.75" customHeight="1">
      <c r="A21" s="88" t="s">
        <v>153</v>
      </c>
      <c r="B21" s="88"/>
      <c r="C21" s="88">
        <f t="shared" si="1"/>
        <v>2012</v>
      </c>
      <c r="D21" s="1">
        <v>0</v>
      </c>
      <c r="E21" s="1">
        <v>0</v>
      </c>
      <c r="F21" s="1">
        <v>0</v>
      </c>
      <c r="G21" s="135">
        <f t="shared" si="2"/>
        <v>0</v>
      </c>
      <c r="H21" s="12">
        <v>0</v>
      </c>
      <c r="I21" s="12">
        <v>0</v>
      </c>
      <c r="J21" s="157" t="str">
        <f t="shared" si="3"/>
        <v>Richtig, wenn 100%</v>
      </c>
      <c r="K21" s="227"/>
    </row>
    <row r="22" spans="1:11" ht="12.75" customHeight="1">
      <c r="A22" s="88" t="s">
        <v>207</v>
      </c>
      <c r="B22" s="88"/>
      <c r="C22" s="88">
        <f t="shared" si="1"/>
        <v>2013</v>
      </c>
      <c r="D22" s="1">
        <v>0</v>
      </c>
      <c r="E22" s="1">
        <v>0</v>
      </c>
      <c r="F22" s="1">
        <v>0</v>
      </c>
      <c r="G22" s="135">
        <f t="shared" si="2"/>
        <v>0</v>
      </c>
      <c r="H22" s="12">
        <v>0</v>
      </c>
      <c r="I22" s="12">
        <v>0</v>
      </c>
      <c r="J22" s="157" t="str">
        <f t="shared" si="3"/>
        <v>Richtig, wenn 100%</v>
      </c>
      <c r="K22" s="227"/>
    </row>
    <row r="23" spans="1:11" ht="12.75" customHeight="1">
      <c r="A23" s="88" t="s">
        <v>208</v>
      </c>
      <c r="B23" s="88"/>
      <c r="C23" s="88">
        <f t="shared" si="1"/>
        <v>2014</v>
      </c>
      <c r="D23" s="1">
        <v>0</v>
      </c>
      <c r="E23" s="1">
        <v>0</v>
      </c>
      <c r="F23" s="1">
        <v>0</v>
      </c>
      <c r="G23" s="135">
        <f t="shared" si="2"/>
        <v>0</v>
      </c>
      <c r="H23" s="12">
        <v>0</v>
      </c>
      <c r="I23" s="12">
        <v>0</v>
      </c>
      <c r="J23" s="157" t="str">
        <f t="shared" si="3"/>
        <v>Richtig, wenn 100%</v>
      </c>
      <c r="K23" s="227"/>
    </row>
    <row r="24" spans="1:11" ht="12.75" customHeight="1">
      <c r="A24" s="88" t="s">
        <v>209</v>
      </c>
      <c r="B24" s="88"/>
      <c r="C24" s="89">
        <f t="shared" si="1"/>
        <v>2015</v>
      </c>
      <c r="D24" s="18">
        <v>0</v>
      </c>
      <c r="E24" s="18">
        <v>0</v>
      </c>
      <c r="F24" s="18">
        <v>0</v>
      </c>
      <c r="G24" s="158">
        <f t="shared" si="2"/>
        <v>0</v>
      </c>
      <c r="H24" s="270">
        <v>0</v>
      </c>
      <c r="I24" s="270">
        <v>0</v>
      </c>
      <c r="J24" s="271" t="str">
        <f t="shared" si="3"/>
        <v>Richtig, wenn 100%</v>
      </c>
      <c r="K24" s="227"/>
    </row>
    <row r="25" spans="1:11" ht="12.75">
      <c r="A25" s="89"/>
      <c r="B25" s="89"/>
      <c r="C25" s="89"/>
      <c r="D25" s="147"/>
      <c r="E25" s="147"/>
      <c r="F25" s="147"/>
      <c r="G25" s="147"/>
      <c r="H25" s="148"/>
      <c r="I25" s="148"/>
      <c r="J25" s="148"/>
      <c r="K25" s="232"/>
    </row>
    <row r="26" spans="1:11" ht="12.75">
      <c r="A26" s="67" t="s">
        <v>52</v>
      </c>
      <c r="B26" s="67" t="s">
        <v>70</v>
      </c>
      <c r="C26" s="146"/>
      <c r="D26" s="146"/>
      <c r="E26" s="146"/>
      <c r="F26" s="146"/>
      <c r="G26" s="146"/>
      <c r="H26" s="149"/>
      <c r="I26" s="149"/>
      <c r="J26" s="149"/>
      <c r="K26" s="528"/>
    </row>
    <row r="27" spans="1:11" ht="12.75">
      <c r="A27" s="88"/>
      <c r="B27" s="88"/>
      <c r="C27" s="88"/>
      <c r="D27" s="132"/>
      <c r="E27" s="132"/>
      <c r="F27" s="132"/>
      <c r="G27" s="132"/>
      <c r="H27" s="150"/>
      <c r="I27" s="150"/>
      <c r="J27" s="150"/>
      <c r="K27" s="529"/>
    </row>
    <row r="28" spans="1:11" ht="12.75">
      <c r="A28" s="88" t="s">
        <v>137</v>
      </c>
      <c r="B28" s="67" t="s">
        <v>443</v>
      </c>
      <c r="C28" s="145"/>
      <c r="D28" s="145"/>
      <c r="E28" s="145"/>
      <c r="F28" s="145"/>
      <c r="G28" s="145"/>
      <c r="H28" s="94"/>
      <c r="I28" s="94"/>
      <c r="J28" s="94"/>
      <c r="K28" s="530"/>
    </row>
    <row r="29" spans="1:11" ht="12.75">
      <c r="A29" s="88" t="s">
        <v>154</v>
      </c>
      <c r="B29" s="88"/>
      <c r="C29" s="88">
        <f aca="true" t="shared" si="4" ref="C29:C34">C30-1</f>
        <v>2001</v>
      </c>
      <c r="D29" s="132"/>
      <c r="E29" s="132"/>
      <c r="F29" s="132"/>
      <c r="G29" s="346"/>
      <c r="H29" s="151"/>
      <c r="I29" s="151"/>
      <c r="J29" s="151"/>
      <c r="K29" s="233"/>
    </row>
    <row r="30" spans="1:11" ht="12.75">
      <c r="A30" s="88" t="s">
        <v>155</v>
      </c>
      <c r="B30" s="88"/>
      <c r="C30" s="88">
        <f t="shared" si="4"/>
        <v>2002</v>
      </c>
      <c r="D30" s="132"/>
      <c r="E30" s="132"/>
      <c r="F30" s="132"/>
      <c r="G30" s="346"/>
      <c r="H30" s="151"/>
      <c r="I30" s="151"/>
      <c r="J30" s="151"/>
      <c r="K30" s="233"/>
    </row>
    <row r="31" spans="1:11" ht="12.75">
      <c r="A31" s="88" t="s">
        <v>156</v>
      </c>
      <c r="B31" s="88"/>
      <c r="C31" s="88">
        <f t="shared" si="4"/>
        <v>2003</v>
      </c>
      <c r="D31" s="132"/>
      <c r="E31" s="132"/>
      <c r="F31" s="132"/>
      <c r="G31" s="346"/>
      <c r="H31" s="151"/>
      <c r="I31" s="151"/>
      <c r="J31" s="151"/>
      <c r="K31" s="234"/>
    </row>
    <row r="32" spans="1:11" ht="12.75">
      <c r="A32" s="88" t="s">
        <v>157</v>
      </c>
      <c r="B32" s="88"/>
      <c r="C32" s="88">
        <f t="shared" si="4"/>
        <v>2004</v>
      </c>
      <c r="D32" s="132"/>
      <c r="E32" s="132"/>
      <c r="F32" s="132"/>
      <c r="G32" s="346"/>
      <c r="H32" s="151"/>
      <c r="I32" s="151"/>
      <c r="J32" s="151"/>
      <c r="K32" s="233"/>
    </row>
    <row r="33" spans="1:11" ht="12.75">
      <c r="A33" s="88" t="s">
        <v>158</v>
      </c>
      <c r="B33" s="88"/>
      <c r="C33" s="88">
        <f t="shared" si="4"/>
        <v>2005</v>
      </c>
      <c r="D33" s="132"/>
      <c r="E33" s="132"/>
      <c r="F33" s="132"/>
      <c r="G33" s="346"/>
      <c r="H33" s="151"/>
      <c r="I33" s="151"/>
      <c r="J33" s="151"/>
      <c r="K33" s="233"/>
    </row>
    <row r="34" spans="1:11" ht="12.75">
      <c r="A34" s="88" t="s">
        <v>159</v>
      </c>
      <c r="B34" s="88"/>
      <c r="C34" s="88">
        <f t="shared" si="4"/>
        <v>2006</v>
      </c>
      <c r="D34" s="132"/>
      <c r="E34" s="132"/>
      <c r="F34" s="132"/>
      <c r="G34" s="346"/>
      <c r="H34" s="151"/>
      <c r="I34" s="151"/>
      <c r="J34" s="151"/>
      <c r="K34" s="233"/>
    </row>
    <row r="35" spans="1:11" ht="12.75">
      <c r="A35" s="88" t="s">
        <v>160</v>
      </c>
      <c r="B35" s="88"/>
      <c r="C35" s="89">
        <f>C36-1</f>
        <v>2007</v>
      </c>
      <c r="D35" s="147"/>
      <c r="E35" s="147"/>
      <c r="F35" s="147"/>
      <c r="G35" s="348"/>
      <c r="H35" s="151"/>
      <c r="I35" s="151"/>
      <c r="J35" s="151"/>
      <c r="K35" s="233"/>
    </row>
    <row r="36" spans="1:11" ht="12.75">
      <c r="A36" s="88" t="s">
        <v>138</v>
      </c>
      <c r="B36" s="67" t="s">
        <v>142</v>
      </c>
      <c r="C36" s="89">
        <v>2008</v>
      </c>
      <c r="D36" s="135">
        <f>'D. Unbundling Berichterstattung'!C21</f>
        <v>0</v>
      </c>
      <c r="E36" s="135">
        <f>'D. Unbundling Berichterstattung'!D21</f>
        <v>0</v>
      </c>
      <c r="F36" s="135">
        <f>'D. Unbundling Berichterstattung'!E21</f>
        <v>0</v>
      </c>
      <c r="G36" s="135">
        <f>SUM(D36:F36)</f>
        <v>0</v>
      </c>
      <c r="H36" s="151"/>
      <c r="I36" s="151"/>
      <c r="J36" s="151"/>
      <c r="K36" s="233"/>
    </row>
    <row r="37" spans="1:11" ht="12.75">
      <c r="A37" s="88" t="s">
        <v>139</v>
      </c>
      <c r="B37" s="67" t="s">
        <v>143</v>
      </c>
      <c r="C37" s="145"/>
      <c r="D37" s="145"/>
      <c r="E37" s="145"/>
      <c r="F37" s="145"/>
      <c r="G37" s="145"/>
      <c r="H37" s="145"/>
      <c r="I37" s="145"/>
      <c r="J37" s="145"/>
      <c r="K37" s="235"/>
    </row>
    <row r="38" spans="1:11" ht="12.75">
      <c r="A38" s="88" t="s">
        <v>161</v>
      </c>
      <c r="B38" s="88"/>
      <c r="C38" s="142">
        <f>C36+1</f>
        <v>2009</v>
      </c>
      <c r="D38" s="32">
        <v>0</v>
      </c>
      <c r="E38" s="32">
        <v>0</v>
      </c>
      <c r="F38" s="32">
        <v>0</v>
      </c>
      <c r="G38" s="267">
        <f>SUM(D38:F38)</f>
        <v>0</v>
      </c>
      <c r="H38" s="151"/>
      <c r="I38" s="151"/>
      <c r="J38" s="151"/>
      <c r="K38" s="233"/>
    </row>
    <row r="39" spans="1:11" ht="12.75">
      <c r="A39" s="88" t="s">
        <v>162</v>
      </c>
      <c r="B39" s="88"/>
      <c r="C39" s="88">
        <f aca="true" t="shared" si="5" ref="C39:C44">C38+1</f>
        <v>2010</v>
      </c>
      <c r="D39" s="1">
        <v>0</v>
      </c>
      <c r="E39" s="1">
        <v>0</v>
      </c>
      <c r="F39" s="1">
        <v>0</v>
      </c>
      <c r="G39" s="135">
        <f aca="true" t="shared" si="6" ref="G39:G44">SUM(D39:F39)</f>
        <v>0</v>
      </c>
      <c r="H39" s="151"/>
      <c r="I39" s="151"/>
      <c r="J39" s="151"/>
      <c r="K39" s="233"/>
    </row>
    <row r="40" spans="1:11" ht="12.75">
      <c r="A40" s="88" t="s">
        <v>163</v>
      </c>
      <c r="B40" s="88"/>
      <c r="C40" s="88">
        <f t="shared" si="5"/>
        <v>2011</v>
      </c>
      <c r="D40" s="1">
        <v>0</v>
      </c>
      <c r="E40" s="1">
        <v>0</v>
      </c>
      <c r="F40" s="1">
        <v>0</v>
      </c>
      <c r="G40" s="135">
        <f t="shared" si="6"/>
        <v>0</v>
      </c>
      <c r="H40" s="151"/>
      <c r="I40" s="151"/>
      <c r="J40" s="151"/>
      <c r="K40" s="233"/>
    </row>
    <row r="41" spans="1:11" ht="12.75">
      <c r="A41" s="88" t="s">
        <v>164</v>
      </c>
      <c r="B41" s="88"/>
      <c r="C41" s="88">
        <f t="shared" si="5"/>
        <v>2012</v>
      </c>
      <c r="D41" s="1">
        <v>0</v>
      </c>
      <c r="E41" s="1">
        <v>0</v>
      </c>
      <c r="F41" s="1">
        <v>0</v>
      </c>
      <c r="G41" s="135">
        <f t="shared" si="6"/>
        <v>0</v>
      </c>
      <c r="H41" s="151"/>
      <c r="I41" s="151"/>
      <c r="J41" s="151"/>
      <c r="K41" s="233"/>
    </row>
    <row r="42" spans="1:11" ht="12.75">
      <c r="A42" s="88" t="s">
        <v>210</v>
      </c>
      <c r="B42" s="88"/>
      <c r="C42" s="88">
        <f t="shared" si="5"/>
        <v>2013</v>
      </c>
      <c r="D42" s="1">
        <v>0</v>
      </c>
      <c r="E42" s="1">
        <v>0</v>
      </c>
      <c r="F42" s="1">
        <v>0</v>
      </c>
      <c r="G42" s="135">
        <f t="shared" si="6"/>
        <v>0</v>
      </c>
      <c r="H42" s="151"/>
      <c r="I42" s="151"/>
      <c r="J42" s="151"/>
      <c r="K42" s="233"/>
    </row>
    <row r="43" spans="1:11" ht="12.75">
      <c r="A43" s="88" t="s">
        <v>211</v>
      </c>
      <c r="B43" s="88"/>
      <c r="C43" s="88">
        <f t="shared" si="5"/>
        <v>2014</v>
      </c>
      <c r="D43" s="1">
        <v>0</v>
      </c>
      <c r="E43" s="1">
        <v>0</v>
      </c>
      <c r="F43" s="1">
        <v>0</v>
      </c>
      <c r="G43" s="135">
        <f t="shared" si="6"/>
        <v>0</v>
      </c>
      <c r="H43" s="151"/>
      <c r="I43" s="151"/>
      <c r="J43" s="151"/>
      <c r="K43" s="233"/>
    </row>
    <row r="44" spans="1:11" ht="12.75">
      <c r="A44" s="88" t="s">
        <v>212</v>
      </c>
      <c r="B44" s="88"/>
      <c r="C44" s="89">
        <f t="shared" si="5"/>
        <v>2015</v>
      </c>
      <c r="D44" s="18">
        <v>0</v>
      </c>
      <c r="E44" s="18">
        <v>0</v>
      </c>
      <c r="F44" s="18">
        <v>0</v>
      </c>
      <c r="G44" s="158">
        <f t="shared" si="6"/>
        <v>0</v>
      </c>
      <c r="H44" s="151"/>
      <c r="I44" s="151"/>
      <c r="J44" s="151"/>
      <c r="K44" s="233"/>
    </row>
    <row r="45" spans="1:11" ht="12.75">
      <c r="A45" s="89"/>
      <c r="B45" s="89"/>
      <c r="C45" s="89"/>
      <c r="D45" s="147"/>
      <c r="E45" s="147"/>
      <c r="F45" s="147"/>
      <c r="G45" s="147"/>
      <c r="H45" s="152"/>
      <c r="I45" s="152"/>
      <c r="J45" s="152"/>
      <c r="K45" s="232"/>
    </row>
    <row r="46" spans="1:11" ht="12.75">
      <c r="A46" s="67" t="s">
        <v>53</v>
      </c>
      <c r="B46" s="67" t="s">
        <v>444</v>
      </c>
      <c r="C46" s="146"/>
      <c r="D46" s="146"/>
      <c r="E46" s="146"/>
      <c r="F46" s="146"/>
      <c r="G46" s="146"/>
      <c r="H46" s="153"/>
      <c r="I46" s="153"/>
      <c r="J46" s="153"/>
      <c r="K46" s="528"/>
    </row>
    <row r="47" spans="1:11" ht="12.75">
      <c r="A47" s="88"/>
      <c r="B47" s="88"/>
      <c r="C47" s="88"/>
      <c r="D47" s="132"/>
      <c r="E47" s="132"/>
      <c r="F47" s="132"/>
      <c r="G47" s="132"/>
      <c r="H47" s="154"/>
      <c r="I47" s="154"/>
      <c r="J47" s="154"/>
      <c r="K47" s="529"/>
    </row>
    <row r="48" spans="1:11" ht="12.75">
      <c r="A48" s="88" t="s">
        <v>118</v>
      </c>
      <c r="B48" s="67" t="s">
        <v>141</v>
      </c>
      <c r="C48" s="145"/>
      <c r="D48" s="145"/>
      <c r="E48" s="145"/>
      <c r="F48" s="145"/>
      <c r="G48" s="145"/>
      <c r="H48" s="145"/>
      <c r="I48" s="145"/>
      <c r="J48" s="145"/>
      <c r="K48" s="530"/>
    </row>
    <row r="49" spans="1:11" ht="12.75">
      <c r="A49" s="88" t="s">
        <v>200</v>
      </c>
      <c r="B49" s="88"/>
      <c r="C49" s="88">
        <f>C50-1</f>
        <v>2005</v>
      </c>
      <c r="D49" s="132"/>
      <c r="E49" s="132"/>
      <c r="F49" s="132"/>
      <c r="G49" s="346"/>
      <c r="H49" s="151"/>
      <c r="I49" s="151"/>
      <c r="J49" s="151"/>
      <c r="K49" s="233"/>
    </row>
    <row r="50" spans="1:11" ht="12.75">
      <c r="A50" s="88" t="s">
        <v>202</v>
      </c>
      <c r="B50" s="88"/>
      <c r="C50" s="88">
        <f>C51-1</f>
        <v>2006</v>
      </c>
      <c r="D50" s="132"/>
      <c r="E50" s="132"/>
      <c r="F50" s="132"/>
      <c r="G50" s="346"/>
      <c r="H50" s="151"/>
      <c r="I50" s="151"/>
      <c r="J50" s="151"/>
      <c r="K50" s="233"/>
    </row>
    <row r="51" spans="1:11" ht="12.75">
      <c r="A51" s="88" t="s">
        <v>201</v>
      </c>
      <c r="B51" s="88"/>
      <c r="C51" s="88">
        <f>C52-1</f>
        <v>2007</v>
      </c>
      <c r="D51" s="132"/>
      <c r="E51" s="132"/>
      <c r="F51" s="132"/>
      <c r="G51" s="346"/>
      <c r="H51" s="151"/>
      <c r="I51" s="151"/>
      <c r="J51" s="151"/>
      <c r="K51" s="233"/>
    </row>
    <row r="52" spans="1:11" ht="12.75">
      <c r="A52" s="89" t="s">
        <v>119</v>
      </c>
      <c r="B52" s="67" t="s">
        <v>142</v>
      </c>
      <c r="C52" s="89">
        <v>2008</v>
      </c>
      <c r="D52" s="147"/>
      <c r="E52" s="147"/>
      <c r="F52" s="147"/>
      <c r="G52" s="348"/>
      <c r="H52" s="155"/>
      <c r="I52" s="155"/>
      <c r="J52" s="155"/>
      <c r="K52" s="236"/>
    </row>
    <row r="55" spans="1:5" ht="14.25">
      <c r="A55" s="254"/>
      <c r="B55" s="254"/>
      <c r="C55" s="24"/>
      <c r="D55" s="24"/>
      <c r="E55" s="24"/>
    </row>
  </sheetData>
  <sheetProtection password="E2CC" sheet="1" objects="1" scenarios="1"/>
  <mergeCells count="12">
    <mergeCell ref="K26:K28"/>
    <mergeCell ref="K46:K48"/>
    <mergeCell ref="K3:K5"/>
    <mergeCell ref="A1:A2"/>
    <mergeCell ref="H6:H7"/>
    <mergeCell ref="I6:I7"/>
    <mergeCell ref="J6:J7"/>
    <mergeCell ref="H3:J5"/>
    <mergeCell ref="B1:G2"/>
    <mergeCell ref="H1:I2"/>
    <mergeCell ref="J1:K2"/>
    <mergeCell ref="K6:K8"/>
  </mergeCells>
  <dataValidations count="4">
    <dataValidation type="decimal" operator="greaterThanOrEqual" showErrorMessage="1" errorTitle="Fehlermeldung" error="Es darf nur ein Wert größer gleich Null eingegeben werden!" sqref="E37:G37 D18:F24 D9:F16 G9:G24 E17:F17">
      <formula1>0</formula1>
    </dataValidation>
    <dataValidation type="decimal" operator="lessThanOrEqual" allowBlank="1" showInputMessage="1" showErrorMessage="1" errorTitle="Fehlermeldung" error="Es darf nur ein Wert kleiner gleich Null eingegeben werden!" sqref="D29:G36 D38:G44">
      <formula1>0</formula1>
    </dataValidation>
    <dataValidation type="decimal" showErrorMessage="1" errorTitle="Fehlermeldung" error="Es darf nur ein Wert zwischen 0 und 100 Prozent eingegeben werden!" sqref="H9:I24">
      <formula1>0</formula1>
      <formula2>1</formula2>
    </dataValidation>
    <dataValidation type="decimal" operator="greaterThanOrEqual" allowBlank="1" showInputMessage="1" showErrorMessage="1" sqref="D49:F52">
      <formula1>0</formula1>
    </dataValidation>
  </dataValidations>
  <printOptions/>
  <pageMargins left="0.46" right="0.48" top="0.59" bottom="0.6" header="0.41" footer="0.41"/>
  <pageSetup fitToHeight="1" fitToWidth="1" horizontalDpi="600" verticalDpi="600" orientation="landscape" paperSize="9" scale="78" r:id="rId1"/>
  <headerFooter alignWithMargins="0">
    <oddHeader>&amp;R&amp;A</oddHeader>
    <oddFooter>&amp;C&amp;F&amp;RSeite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V435"/>
  <sheetViews>
    <sheetView showGridLines="0" zoomScale="75" zoomScaleNormal="75" zoomScaleSheetLayoutView="75" workbookViewId="0" topLeftCell="A1">
      <selection activeCell="C1" sqref="C1:G1"/>
    </sheetView>
  </sheetViews>
  <sheetFormatPr defaultColWidth="11.421875" defaultRowHeight="12.75"/>
  <cols>
    <col min="1" max="1" width="8.57421875" style="24" customWidth="1"/>
    <col min="2" max="2" width="59.28125" style="23" customWidth="1"/>
    <col min="3" max="3" width="6.140625" style="23" customWidth="1"/>
    <col min="4" max="4" width="3.00390625" style="23" customWidth="1"/>
    <col min="5" max="5" width="2.7109375" style="23" customWidth="1"/>
    <col min="6" max="8" width="10.8515625" style="23" customWidth="1"/>
    <col min="9" max="9" width="17.8515625" style="23" bestFit="1" customWidth="1"/>
    <col min="10" max="10" width="5.8515625" style="23" hidden="1" customWidth="1"/>
    <col min="11" max="14" width="11.421875" style="23" hidden="1" customWidth="1"/>
    <col min="15" max="16384" width="11.421875" style="23" customWidth="1"/>
  </cols>
  <sheetData>
    <row r="1" spans="1:204" s="21" customFormat="1" ht="36" customHeight="1">
      <c r="A1" s="159" t="s">
        <v>258</v>
      </c>
      <c r="B1" s="141" t="s">
        <v>13</v>
      </c>
      <c r="C1" s="536" t="str">
        <f>'Allgemeine Informationen'!B8</f>
        <v>                                   Geschäftsjahr 2008</v>
      </c>
      <c r="D1" s="536"/>
      <c r="E1" s="536"/>
      <c r="F1" s="536"/>
      <c r="G1" s="536"/>
      <c r="H1" s="534" t="str">
        <f>'Allgemeine Informationen'!C11</f>
        <v>MUSTERNETZBETREIBER</v>
      </c>
      <c r="I1" s="535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</row>
    <row r="2" spans="1:204" s="17" customFormat="1" ht="17.25" customHeight="1">
      <c r="A2" s="237"/>
      <c r="B2" s="161"/>
      <c r="C2" s="162"/>
      <c r="D2" s="162"/>
      <c r="E2" s="163"/>
      <c r="F2" s="164" t="s">
        <v>219</v>
      </c>
      <c r="G2" s="165" t="s">
        <v>220</v>
      </c>
      <c r="H2" s="165" t="s">
        <v>25</v>
      </c>
      <c r="I2" s="166" t="s">
        <v>354</v>
      </c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</row>
    <row r="3" spans="1:204" s="17" customFormat="1" ht="12.75">
      <c r="A3" s="238"/>
      <c r="B3" s="167"/>
      <c r="C3" s="168"/>
      <c r="D3" s="168"/>
      <c r="E3" s="169"/>
      <c r="F3" s="170" t="s">
        <v>1</v>
      </c>
      <c r="G3" s="59" t="str">
        <f>F3</f>
        <v>TEUR</v>
      </c>
      <c r="H3" s="59" t="str">
        <f>F3</f>
        <v>TEUR</v>
      </c>
      <c r="I3" s="59" t="str">
        <f>F3</f>
        <v>TEUR</v>
      </c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</row>
    <row r="4" spans="1:204" s="17" customFormat="1" ht="13.5" customHeight="1">
      <c r="A4" s="160" t="s">
        <v>453</v>
      </c>
      <c r="B4" s="54" t="s">
        <v>8</v>
      </c>
      <c r="C4" s="171"/>
      <c r="D4" s="171"/>
      <c r="E4" s="172"/>
      <c r="F4" s="184"/>
      <c r="G4" s="185"/>
      <c r="H4" s="185"/>
      <c r="I4" s="185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</row>
    <row r="5" spans="1:74" s="22" customFormat="1" ht="12.75">
      <c r="A5" s="60"/>
      <c r="B5" s="84"/>
      <c r="C5" s="33"/>
      <c r="D5" s="173"/>
      <c r="E5" s="174"/>
      <c r="F5" s="186"/>
      <c r="G5" s="187"/>
      <c r="H5" s="187"/>
      <c r="I5" s="18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s="22" customFormat="1" ht="12.75">
      <c r="A6" s="60"/>
      <c r="B6" s="175" t="s">
        <v>253</v>
      </c>
      <c r="C6" s="176"/>
      <c r="D6" s="177"/>
      <c r="E6" s="178"/>
      <c r="F6" s="189"/>
      <c r="G6" s="190"/>
      <c r="H6" s="190"/>
      <c r="I6" s="272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s="22" customFormat="1" ht="12.75">
      <c r="A7" s="60"/>
      <c r="B7" s="37"/>
      <c r="C7" s="33"/>
      <c r="D7" s="173"/>
      <c r="E7" s="174"/>
      <c r="F7" s="191"/>
      <c r="G7" s="192"/>
      <c r="H7" s="192"/>
      <c r="I7" s="19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s="22" customFormat="1" ht="12.75">
      <c r="A8" s="60" t="s">
        <v>454</v>
      </c>
      <c r="B8" s="175" t="s">
        <v>9</v>
      </c>
      <c r="C8" s="176"/>
      <c r="D8" s="177"/>
      <c r="E8" s="178"/>
      <c r="F8" s="193"/>
      <c r="G8" s="194"/>
      <c r="H8" s="194"/>
      <c r="I8" s="188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s="22" customFormat="1" ht="12.75">
      <c r="A9" s="60" t="s">
        <v>455</v>
      </c>
      <c r="B9" s="84" t="s">
        <v>358</v>
      </c>
      <c r="C9" s="52"/>
      <c r="D9" s="173"/>
      <c r="E9" s="174"/>
      <c r="F9" s="195">
        <f>'D. Unbundling Berichterstattung'!C58</f>
        <v>0</v>
      </c>
      <c r="G9" s="195">
        <f>'D. Unbundling Berichterstattung'!D58</f>
        <v>0</v>
      </c>
      <c r="H9" s="195">
        <f>'D. Unbundling Berichterstattung'!E58</f>
        <v>0</v>
      </c>
      <c r="I9" s="195">
        <f aca="true" t="shared" si="0" ref="I9:I15">SUM(F9:H9)</f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s="22" customFormat="1" ht="12.75">
      <c r="A10" s="60" t="s">
        <v>456</v>
      </c>
      <c r="B10" s="179" t="s">
        <v>359</v>
      </c>
      <c r="C10" s="33"/>
      <c r="D10" s="173"/>
      <c r="E10" s="174"/>
      <c r="F10" s="195">
        <f>'D. Unbundling Berichterstattung'!C59</f>
        <v>0</v>
      </c>
      <c r="G10" s="195">
        <f>'D. Unbundling Berichterstattung'!D59</f>
        <v>0</v>
      </c>
      <c r="H10" s="195">
        <f>'D. Unbundling Berichterstattung'!E59</f>
        <v>0</v>
      </c>
      <c r="I10" s="195">
        <f t="shared" si="0"/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s="22" customFormat="1" ht="12.75">
      <c r="A11" s="60" t="s">
        <v>457</v>
      </c>
      <c r="B11" s="179" t="s">
        <v>11</v>
      </c>
      <c r="C11" s="33"/>
      <c r="D11" s="173"/>
      <c r="E11" s="174"/>
      <c r="F11" s="195">
        <f>'D. Unbundling Berichterstattung'!C86*-1</f>
        <v>0</v>
      </c>
      <c r="G11" s="195">
        <f>'D. Unbundling Berichterstattung'!D86*-1</f>
        <v>0</v>
      </c>
      <c r="H11" s="195">
        <f>'D. Unbundling Berichterstattung'!E86*-1</f>
        <v>0</v>
      </c>
      <c r="I11" s="19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s="22" customFormat="1" ht="12.75">
      <c r="A12" s="60" t="s">
        <v>458</v>
      </c>
      <c r="B12" s="179" t="s">
        <v>273</v>
      </c>
      <c r="C12" s="33"/>
      <c r="D12" s="173"/>
      <c r="E12" s="174"/>
      <c r="F12" s="31">
        <v>0</v>
      </c>
      <c r="G12" s="31">
        <v>0</v>
      </c>
      <c r="H12" s="31">
        <v>0</v>
      </c>
      <c r="I12" s="195">
        <f>SUM(F12:H12)</f>
        <v>0</v>
      </c>
      <c r="J12" s="325">
        <f>'D. Unbundling Berichterstattung'!G69*-1</f>
        <v>0</v>
      </c>
      <c r="K12" s="325">
        <f>'D. Unbundling Berichterstattung'!I69*-1</f>
        <v>0</v>
      </c>
      <c r="L12" s="325" t="e">
        <f>'D. Unbundling Berichterstattung'!#REF!*-1</f>
        <v>#REF!</v>
      </c>
      <c r="M12" s="325">
        <f>'D. Unbundling Berichterstattung'!J69*-1</f>
        <v>0</v>
      </c>
      <c r="N12" s="325">
        <f>'D. Unbundling Berichterstattung'!K69*-1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s="323" customFormat="1" ht="12.75">
      <c r="A13" s="60" t="s">
        <v>459</v>
      </c>
      <c r="B13" s="179" t="s">
        <v>378</v>
      </c>
      <c r="C13" s="320"/>
      <c r="D13" s="173"/>
      <c r="E13" s="174"/>
      <c r="F13" s="31">
        <v>0</v>
      </c>
      <c r="G13" s="31">
        <v>0</v>
      </c>
      <c r="H13" s="31">
        <v>0</v>
      </c>
      <c r="I13" s="195">
        <f t="shared" si="0"/>
        <v>0</v>
      </c>
      <c r="J13" s="325">
        <f>'D. Unbundling Berichterstattung'!G86*-1</f>
        <v>0</v>
      </c>
      <c r="K13" s="325">
        <f>'D. Unbundling Berichterstattung'!I86*-1</f>
        <v>0</v>
      </c>
      <c r="L13" s="325" t="e">
        <f>'D. Unbundling Berichterstattung'!#REF!*-1</f>
        <v>#REF!</v>
      </c>
      <c r="M13" s="325">
        <f>'D. Unbundling Berichterstattung'!J86*-1</f>
        <v>0</v>
      </c>
      <c r="N13" s="325">
        <f>'D. Unbundling Berichterstattung'!K86*-1</f>
        <v>0</v>
      </c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</row>
    <row r="14" spans="1:74" s="323" customFormat="1" ht="12.75">
      <c r="A14" s="60" t="s">
        <v>460</v>
      </c>
      <c r="B14" s="179" t="s">
        <v>379</v>
      </c>
      <c r="C14" s="320"/>
      <c r="D14" s="173"/>
      <c r="E14" s="174"/>
      <c r="F14" s="31">
        <v>0</v>
      </c>
      <c r="G14" s="31">
        <v>0</v>
      </c>
      <c r="H14" s="31">
        <v>0</v>
      </c>
      <c r="I14" s="195">
        <f t="shared" si="0"/>
        <v>0</v>
      </c>
      <c r="J14" s="326"/>
      <c r="K14" s="326"/>
      <c r="L14" s="326"/>
      <c r="M14" s="326"/>
      <c r="N14" s="326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</row>
    <row r="15" spans="1:74" s="22" customFormat="1" ht="12.75">
      <c r="A15" s="60" t="s">
        <v>461</v>
      </c>
      <c r="B15" s="350" t="s">
        <v>363</v>
      </c>
      <c r="C15" s="351"/>
      <c r="D15" s="352"/>
      <c r="E15" s="353"/>
      <c r="F15" s="31">
        <v>0</v>
      </c>
      <c r="G15" s="31">
        <v>0</v>
      </c>
      <c r="H15" s="31">
        <v>0</v>
      </c>
      <c r="I15" s="195">
        <f t="shared" si="0"/>
        <v>0</v>
      </c>
      <c r="J15" s="326"/>
      <c r="K15" s="326"/>
      <c r="L15" s="326"/>
      <c r="M15" s="326"/>
      <c r="N15" s="32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s="22" customFormat="1" ht="12.75">
      <c r="A16" s="62"/>
      <c r="B16" s="175" t="s">
        <v>12</v>
      </c>
      <c r="C16" s="180"/>
      <c r="D16" s="177"/>
      <c r="E16" s="178"/>
      <c r="F16" s="196">
        <f>SUM(F9:F13)</f>
        <v>0</v>
      </c>
      <c r="G16" s="197">
        <f>SUM(G9:G13)</f>
        <v>0</v>
      </c>
      <c r="H16" s="197">
        <f>SUM(H9:H13)</f>
        <v>0</v>
      </c>
      <c r="I16" s="197">
        <f>SUM(I9:I13)</f>
        <v>0</v>
      </c>
      <c r="J16" s="326"/>
      <c r="K16" s="326"/>
      <c r="L16" s="326"/>
      <c r="M16" s="326"/>
      <c r="N16" s="32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s="22" customFormat="1" ht="12.75">
      <c r="A17" s="60"/>
      <c r="B17" s="84"/>
      <c r="C17" s="53"/>
      <c r="D17" s="173"/>
      <c r="E17" s="174"/>
      <c r="F17" s="198"/>
      <c r="G17" s="199"/>
      <c r="H17" s="199"/>
      <c r="I17" s="199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s="22" customFormat="1" ht="12.75">
      <c r="A18" s="60"/>
      <c r="B18" s="54" t="s">
        <v>254</v>
      </c>
      <c r="C18" s="51"/>
      <c r="D18" s="177"/>
      <c r="E18" s="178"/>
      <c r="F18" s="200">
        <f>F16*$I$6</f>
        <v>0</v>
      </c>
      <c r="G18" s="201">
        <f>G16*$I$6</f>
        <v>0</v>
      </c>
      <c r="H18" s="201">
        <f>H16*$I$6</f>
        <v>0</v>
      </c>
      <c r="I18" s="201">
        <f>SUM(F18:H18)</f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s="22" customFormat="1" ht="12.75">
      <c r="A19" s="60"/>
      <c r="B19" s="55"/>
      <c r="C19" s="52"/>
      <c r="D19" s="173"/>
      <c r="E19" s="174"/>
      <c r="F19" s="202"/>
      <c r="G19" s="203"/>
      <c r="H19" s="203"/>
      <c r="I19" s="20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s="22" customFormat="1" ht="12.75">
      <c r="A20" s="60" t="s">
        <v>259</v>
      </c>
      <c r="B20" s="175" t="s">
        <v>255</v>
      </c>
      <c r="C20" s="176"/>
      <c r="D20" s="177"/>
      <c r="E20" s="178"/>
      <c r="F20" s="205"/>
      <c r="G20" s="206"/>
      <c r="H20" s="206"/>
      <c r="I20" s="20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s="22" customFormat="1" ht="12.75">
      <c r="A21" s="60" t="s">
        <v>260</v>
      </c>
      <c r="B21" s="70" t="s">
        <v>268</v>
      </c>
      <c r="C21" s="181"/>
      <c r="D21" s="173"/>
      <c r="E21" s="174"/>
      <c r="F21" s="195">
        <f>'D. Unbundling Berichterstattung'!C77</f>
        <v>0</v>
      </c>
      <c r="G21" s="195">
        <f>'D. Unbundling Berichterstattung'!D77</f>
        <v>0</v>
      </c>
      <c r="H21" s="195">
        <f>'D. Unbundling Berichterstattung'!E77</f>
        <v>0</v>
      </c>
      <c r="I21" s="195">
        <f>'D. Unbundling Berichterstattung'!F77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</row>
    <row r="22" spans="1:74" s="22" customFormat="1" ht="12.75">
      <c r="A22" s="60" t="s">
        <v>261</v>
      </c>
      <c r="B22" s="179" t="s">
        <v>269</v>
      </c>
      <c r="C22" s="181"/>
      <c r="D22" s="173"/>
      <c r="E22" s="174"/>
      <c r="F22" s="195">
        <f>'D. Unbundling Berichterstattung'!C78</f>
        <v>0</v>
      </c>
      <c r="G22" s="195">
        <f>'D. Unbundling Berichterstattung'!D78</f>
        <v>0</v>
      </c>
      <c r="H22" s="195">
        <f>'D. Unbundling Berichterstattung'!E78</f>
        <v>0</v>
      </c>
      <c r="I22" s="195">
        <f>'D. Unbundling Berichterstattung'!F78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74" s="22" customFormat="1" ht="12.75">
      <c r="A23" s="60" t="s">
        <v>262</v>
      </c>
      <c r="B23" s="37" t="s">
        <v>270</v>
      </c>
      <c r="C23" s="33"/>
      <c r="D23" s="173"/>
      <c r="E23" s="174"/>
      <c r="F23" s="195">
        <f>'D. Unbundling Berichterstattung'!C79</f>
        <v>0</v>
      </c>
      <c r="G23" s="195">
        <f>'D. Unbundling Berichterstattung'!D79</f>
        <v>0</v>
      </c>
      <c r="H23" s="195">
        <f>'D. Unbundling Berichterstattung'!E79</f>
        <v>0</v>
      </c>
      <c r="I23" s="195">
        <f>'D. Unbundling Berichterstattung'!F79</f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74" s="22" customFormat="1" ht="12.75">
      <c r="A24" s="60" t="s">
        <v>263</v>
      </c>
      <c r="B24" s="37" t="s">
        <v>271</v>
      </c>
      <c r="C24" s="182"/>
      <c r="D24" s="173"/>
      <c r="E24" s="174"/>
      <c r="F24" s="195">
        <f>'D. Unbundling Berichterstattung'!C80</f>
        <v>0</v>
      </c>
      <c r="G24" s="195">
        <f>'D. Unbundling Berichterstattung'!D80</f>
        <v>0</v>
      </c>
      <c r="H24" s="195">
        <f>'D. Unbundling Berichterstattung'!E80</f>
        <v>0</v>
      </c>
      <c r="I24" s="195">
        <f>'D. Unbundling Berichterstattung'!F80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 s="22" customFormat="1" ht="12.75">
      <c r="A25" s="60"/>
      <c r="B25" s="175" t="s">
        <v>18</v>
      </c>
      <c r="C25" s="180"/>
      <c r="D25" s="177"/>
      <c r="E25" s="178"/>
      <c r="F25" s="196">
        <f>SUM(F21:F24)</f>
        <v>0</v>
      </c>
      <c r="G25" s="197">
        <f>SUM(G21:G24)</f>
        <v>0</v>
      </c>
      <c r="H25" s="197">
        <f>SUM(H21:H24)</f>
        <v>0</v>
      </c>
      <c r="I25" s="197">
        <f>SUM(I21:I24)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pans="1:74" s="22" customFormat="1" ht="12.75">
      <c r="A26" s="60"/>
      <c r="B26" s="55"/>
      <c r="C26" s="52"/>
      <c r="D26" s="173"/>
      <c r="E26" s="174"/>
      <c r="F26" s="208"/>
      <c r="G26" s="209"/>
      <c r="H26" s="209"/>
      <c r="I26" s="188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</row>
    <row r="27" spans="1:74" s="22" customFormat="1" ht="12.75">
      <c r="A27" s="60" t="s">
        <v>264</v>
      </c>
      <c r="B27" s="84" t="s">
        <v>272</v>
      </c>
      <c r="C27" s="183"/>
      <c r="D27" s="173"/>
      <c r="E27" s="174"/>
      <c r="F27" s="195"/>
      <c r="G27" s="210"/>
      <c r="H27" s="210"/>
      <c r="I27" s="211">
        <f>'D. Unbundling Berichterstattung'!D49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</row>
    <row r="28" spans="1:74" s="22" customFormat="1" ht="12.75">
      <c r="A28" s="60" t="s">
        <v>266</v>
      </c>
      <c r="B28" s="84" t="s">
        <v>277</v>
      </c>
      <c r="C28" s="173"/>
      <c r="D28" s="173"/>
      <c r="E28" s="174"/>
      <c r="F28" s="195">
        <f>IF('D. Unbundling Berichterstattung'!$B$303='D. Unbundling Berichterstattung'!$E49,,F21*$I$27)</f>
        <v>0</v>
      </c>
      <c r="G28" s="195">
        <f>IF('D. Unbundling Berichterstattung'!$B$303='D. Unbundling Berichterstattung'!$E49,,G21*$I$27)</f>
        <v>0</v>
      </c>
      <c r="H28" s="195">
        <f>IF('D. Unbundling Berichterstattung'!$B$303='D. Unbundling Berichterstattung'!$E49,,H21*$I$27)</f>
        <v>0</v>
      </c>
      <c r="I28" s="135">
        <f>SUM(F28:H28)</f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</row>
    <row r="29" spans="1:74" s="22" customFormat="1" ht="12.75">
      <c r="A29" s="60" t="s">
        <v>265</v>
      </c>
      <c r="B29" s="84" t="s">
        <v>256</v>
      </c>
      <c r="C29" s="173"/>
      <c r="D29" s="173"/>
      <c r="E29" s="174"/>
      <c r="F29" s="195"/>
      <c r="G29" s="210"/>
      <c r="H29" s="210"/>
      <c r="I29" s="211">
        <f>'D. Unbundling Berichterstattung'!D50</f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s="22" customFormat="1" ht="12.75">
      <c r="A30" s="60" t="s">
        <v>267</v>
      </c>
      <c r="B30" s="37" t="s">
        <v>278</v>
      </c>
      <c r="C30" s="173"/>
      <c r="D30" s="173"/>
      <c r="E30" s="174"/>
      <c r="F30" s="195">
        <f>IF('D. Unbundling Berichterstattung'!$B$303='D. Unbundling Berichterstattung'!$E50,,F22*$I$29)</f>
        <v>0</v>
      </c>
      <c r="G30" s="195">
        <f>IF('D. Unbundling Berichterstattung'!$B$303='D. Unbundling Berichterstattung'!$E50,,G22*$I$29)</f>
        <v>0</v>
      </c>
      <c r="H30" s="195">
        <f>IF('D. Unbundling Berichterstattung'!$B$303='D. Unbundling Berichterstattung'!$E50,,H22*$I$29)</f>
        <v>0</v>
      </c>
      <c r="I30" s="135">
        <f>SUM(F30:H30)</f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s="22" customFormat="1" ht="12.75">
      <c r="A31" s="60" t="s">
        <v>274</v>
      </c>
      <c r="B31" s="84" t="s">
        <v>276</v>
      </c>
      <c r="C31" s="173"/>
      <c r="D31" s="173"/>
      <c r="E31" s="174"/>
      <c r="F31" s="212"/>
      <c r="G31" s="213"/>
      <c r="H31" s="213"/>
      <c r="I31" s="211">
        <f>'D. Unbundling Berichterstattung'!D51</f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s="22" customFormat="1" ht="12.75">
      <c r="A32" s="60" t="s">
        <v>275</v>
      </c>
      <c r="B32" s="37" t="s">
        <v>279</v>
      </c>
      <c r="C32" s="173"/>
      <c r="D32" s="173"/>
      <c r="E32" s="174"/>
      <c r="F32" s="195">
        <f>IF('D. Unbundling Berichterstattung'!$B$303='D. Unbundling Berichterstattung'!$E51,,F23*$I$31)</f>
        <v>0</v>
      </c>
      <c r="G32" s="195">
        <f>IF('D. Unbundling Berichterstattung'!$B$303='D. Unbundling Berichterstattung'!$E51,,G23*$I$31)</f>
        <v>0</v>
      </c>
      <c r="H32" s="195">
        <f>IF('D. Unbundling Berichterstattung'!$B$303='D. Unbundling Berichterstattung'!$E51,,H23*$I$31)</f>
        <v>0</v>
      </c>
      <c r="I32" s="135">
        <f>SUM(F32:H32)</f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s="22" customFormat="1" ht="12.75">
      <c r="A33" s="60"/>
      <c r="B33" s="84"/>
      <c r="C33" s="173"/>
      <c r="D33" s="173"/>
      <c r="E33" s="174"/>
      <c r="F33" s="214"/>
      <c r="G33" s="215"/>
      <c r="H33" s="215"/>
      <c r="I33" s="18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s="22" customFormat="1" ht="12.75">
      <c r="A34" s="64"/>
      <c r="B34" s="54" t="s">
        <v>13</v>
      </c>
      <c r="C34" s="239"/>
      <c r="D34" s="177"/>
      <c r="E34" s="178"/>
      <c r="F34" s="200">
        <f>F18-F28-F30-F32</f>
        <v>0</v>
      </c>
      <c r="G34" s="200">
        <f>G18-G28-G30-G32</f>
        <v>0</v>
      </c>
      <c r="H34" s="200">
        <f>H18-H28-H30-H32</f>
        <v>0</v>
      </c>
      <c r="I34" s="201">
        <f>I18-I28-I30-I32</f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3:4" ht="12.75">
      <c r="C35" s="255"/>
      <c r="D35" s="255"/>
    </row>
    <row r="36" spans="3:4" ht="12.75">
      <c r="C36" s="255"/>
      <c r="D36" s="255"/>
    </row>
    <row r="37" spans="3:4" ht="12.75">
      <c r="C37" s="255"/>
      <c r="D37" s="255"/>
    </row>
    <row r="38" spans="3:4" ht="12.75">
      <c r="C38" s="255"/>
      <c r="D38" s="255"/>
    </row>
    <row r="39" spans="3:4" ht="12.75">
      <c r="C39" s="255"/>
      <c r="D39" s="255"/>
    </row>
    <row r="40" spans="3:8" ht="12.75">
      <c r="C40" s="255"/>
      <c r="D40" s="255"/>
      <c r="F40" s="256"/>
      <c r="G40" s="256"/>
      <c r="H40" s="256"/>
    </row>
    <row r="41" spans="3:8" ht="12.75">
      <c r="C41" s="255"/>
      <c r="D41" s="255"/>
      <c r="F41" s="256"/>
      <c r="G41" s="256"/>
      <c r="H41" s="256"/>
    </row>
    <row r="42" spans="3:8" ht="12.75">
      <c r="C42" s="255"/>
      <c r="D42" s="255"/>
      <c r="F42" s="256"/>
      <c r="G42" s="256"/>
      <c r="H42" s="256"/>
    </row>
    <row r="43" spans="3:8" ht="12.75">
      <c r="C43" s="255"/>
      <c r="D43" s="255"/>
      <c r="F43" s="256"/>
      <c r="G43" s="256"/>
      <c r="H43" s="256"/>
    </row>
    <row r="44" spans="3:8" ht="12.75">
      <c r="C44" s="255"/>
      <c r="D44" s="255"/>
      <c r="F44" s="256"/>
      <c r="G44" s="256"/>
      <c r="H44" s="256"/>
    </row>
    <row r="45" spans="3:8" ht="12.75">
      <c r="C45" s="255"/>
      <c r="D45" s="255"/>
      <c r="F45" s="256"/>
      <c r="G45" s="256"/>
      <c r="H45" s="256"/>
    </row>
    <row r="46" spans="3:8" ht="12.75">
      <c r="C46" s="255"/>
      <c r="D46" s="255"/>
      <c r="F46" s="256"/>
      <c r="G46" s="256"/>
      <c r="H46" s="256"/>
    </row>
    <row r="47" spans="3:8" ht="12.75">
      <c r="C47" s="255"/>
      <c r="D47" s="255"/>
      <c r="G47" s="256"/>
      <c r="H47" s="256"/>
    </row>
    <row r="48" spans="3:8" ht="12.75">
      <c r="C48" s="255"/>
      <c r="D48" s="255"/>
      <c r="G48" s="256"/>
      <c r="H48" s="256"/>
    </row>
    <row r="49" spans="3:8" ht="12.75">
      <c r="C49" s="255"/>
      <c r="D49" s="255"/>
      <c r="G49" s="256"/>
      <c r="H49" s="256"/>
    </row>
    <row r="50" spans="3:4" ht="12.75">
      <c r="C50" s="255"/>
      <c r="D50" s="255"/>
    </row>
    <row r="51" spans="3:4" ht="12.75">
      <c r="C51" s="255"/>
      <c r="D51" s="255"/>
    </row>
    <row r="52" spans="3:4" ht="12.75">
      <c r="C52" s="255"/>
      <c r="D52" s="255"/>
    </row>
    <row r="53" spans="3:4" ht="12.75">
      <c r="C53" s="255"/>
      <c r="D53" s="255"/>
    </row>
    <row r="54" spans="3:4" ht="12.75">
      <c r="C54" s="255"/>
      <c r="D54" s="255"/>
    </row>
    <row r="55" spans="3:4" ht="12.75">
      <c r="C55" s="255"/>
      <c r="D55" s="255"/>
    </row>
    <row r="56" spans="3:4" ht="12.75">
      <c r="C56" s="255"/>
      <c r="D56" s="255"/>
    </row>
    <row r="57" spans="3:4" ht="12.75">
      <c r="C57" s="255"/>
      <c r="D57" s="255"/>
    </row>
    <row r="58" spans="3:4" ht="12.75">
      <c r="C58" s="255"/>
      <c r="D58" s="255"/>
    </row>
    <row r="59" spans="3:4" ht="12.75">
      <c r="C59" s="255"/>
      <c r="D59" s="255"/>
    </row>
    <row r="60" spans="3:4" ht="12.75">
      <c r="C60" s="255"/>
      <c r="D60" s="255"/>
    </row>
    <row r="61" spans="3:4" ht="12.75">
      <c r="C61" s="255"/>
      <c r="D61" s="255"/>
    </row>
    <row r="62" spans="3:4" ht="12.75">
      <c r="C62" s="255"/>
      <c r="D62" s="255"/>
    </row>
    <row r="63" spans="3:4" ht="12.75">
      <c r="C63" s="255"/>
      <c r="D63" s="255"/>
    </row>
    <row r="64" spans="3:4" ht="12.75">
      <c r="C64" s="255"/>
      <c r="D64" s="255"/>
    </row>
    <row r="65" spans="3:4" ht="12.75">
      <c r="C65" s="255"/>
      <c r="D65" s="255"/>
    </row>
    <row r="66" spans="3:4" ht="12.75">
      <c r="C66" s="255"/>
      <c r="D66" s="255"/>
    </row>
    <row r="67" spans="3:4" ht="12.75">
      <c r="C67" s="255"/>
      <c r="D67" s="255"/>
    </row>
    <row r="68" spans="3:4" ht="12.75">
      <c r="C68" s="255"/>
      <c r="D68" s="255"/>
    </row>
    <row r="69" spans="3:4" ht="12.75">
      <c r="C69" s="255"/>
      <c r="D69" s="255"/>
    </row>
    <row r="70" spans="3:4" ht="12.75">
      <c r="C70" s="255"/>
      <c r="D70" s="255"/>
    </row>
    <row r="71" spans="3:4" ht="12.75">
      <c r="C71" s="255"/>
      <c r="D71" s="255"/>
    </row>
    <row r="72" spans="3:4" ht="12.75">
      <c r="C72" s="255"/>
      <c r="D72" s="255"/>
    </row>
    <row r="73" spans="3:4" ht="12.75">
      <c r="C73" s="255"/>
      <c r="D73" s="255"/>
    </row>
    <row r="74" spans="3:4" ht="12.75">
      <c r="C74" s="255"/>
      <c r="D74" s="255"/>
    </row>
    <row r="75" spans="3:4" ht="12.75">
      <c r="C75" s="255"/>
      <c r="D75" s="255"/>
    </row>
    <row r="76" spans="3:4" ht="12.75">
      <c r="C76" s="255"/>
      <c r="D76" s="255"/>
    </row>
    <row r="77" spans="3:4" ht="12.75">
      <c r="C77" s="255"/>
      <c r="D77" s="255"/>
    </row>
    <row r="78" spans="3:4" ht="12.75">
      <c r="C78" s="255"/>
      <c r="D78" s="255"/>
    </row>
    <row r="79" spans="3:4" ht="12.75">
      <c r="C79" s="255"/>
      <c r="D79" s="255"/>
    </row>
    <row r="80" spans="3:4" ht="12.75">
      <c r="C80" s="255"/>
      <c r="D80" s="255"/>
    </row>
    <row r="81" spans="3:4" ht="12.75">
      <c r="C81" s="255"/>
      <c r="D81" s="255"/>
    </row>
    <row r="82" spans="3:4" ht="12.75">
      <c r="C82" s="255"/>
      <c r="D82" s="255"/>
    </row>
    <row r="83" spans="3:4" ht="12.75">
      <c r="C83" s="255"/>
      <c r="D83" s="255"/>
    </row>
    <row r="84" spans="3:4" ht="12.75">
      <c r="C84" s="255"/>
      <c r="D84" s="255"/>
    </row>
    <row r="85" spans="3:4" ht="12.75">
      <c r="C85" s="255"/>
      <c r="D85" s="255"/>
    </row>
    <row r="86" spans="3:4" ht="12.75">
      <c r="C86" s="255"/>
      <c r="D86" s="255"/>
    </row>
    <row r="87" spans="3:4" ht="12.75">
      <c r="C87" s="255"/>
      <c r="D87" s="255"/>
    </row>
    <row r="88" spans="3:4" ht="12.75">
      <c r="C88" s="255"/>
      <c r="D88" s="255"/>
    </row>
    <row r="89" spans="3:4" ht="12.75">
      <c r="C89" s="255"/>
      <c r="D89" s="255"/>
    </row>
    <row r="90" spans="3:4" ht="12.75">
      <c r="C90" s="255"/>
      <c r="D90" s="255"/>
    </row>
    <row r="91" spans="3:4" ht="12.75">
      <c r="C91" s="255"/>
      <c r="D91" s="255"/>
    </row>
    <row r="92" spans="3:4" ht="12.75">
      <c r="C92" s="255"/>
      <c r="D92" s="255"/>
    </row>
    <row r="93" spans="3:4" ht="12.75">
      <c r="C93" s="255"/>
      <c r="D93" s="255"/>
    </row>
    <row r="94" spans="3:4" ht="12.75">
      <c r="C94" s="255"/>
      <c r="D94" s="255"/>
    </row>
    <row r="95" spans="3:4" ht="12.75">
      <c r="C95" s="255"/>
      <c r="D95" s="255"/>
    </row>
    <row r="96" spans="3:4" ht="12.75">
      <c r="C96" s="255"/>
      <c r="D96" s="255"/>
    </row>
    <row r="97" spans="3:4" ht="12.75">
      <c r="C97" s="255"/>
      <c r="D97" s="255"/>
    </row>
    <row r="98" spans="3:4" ht="12.75">
      <c r="C98" s="255"/>
      <c r="D98" s="255"/>
    </row>
    <row r="99" spans="3:4" ht="12.75">
      <c r="C99" s="255"/>
      <c r="D99" s="255"/>
    </row>
    <row r="100" spans="3:4" ht="12.75">
      <c r="C100" s="255"/>
      <c r="D100" s="255"/>
    </row>
    <row r="101" spans="3:4" ht="12.75">
      <c r="C101" s="255"/>
      <c r="D101" s="255"/>
    </row>
    <row r="102" spans="3:4" ht="12.75">
      <c r="C102" s="255"/>
      <c r="D102" s="255"/>
    </row>
    <row r="103" spans="3:4" ht="12.75">
      <c r="C103" s="255"/>
      <c r="D103" s="255"/>
    </row>
    <row r="104" spans="3:4" ht="12.75">
      <c r="C104" s="255"/>
      <c r="D104" s="255"/>
    </row>
    <row r="105" spans="3:4" ht="12.75">
      <c r="C105" s="255"/>
      <c r="D105" s="255"/>
    </row>
    <row r="106" spans="3:4" ht="12.75">
      <c r="C106" s="255"/>
      <c r="D106" s="255"/>
    </row>
    <row r="107" spans="3:4" ht="12.75">
      <c r="C107" s="255"/>
      <c r="D107" s="255"/>
    </row>
    <row r="108" spans="3:4" ht="12.75">
      <c r="C108" s="255"/>
      <c r="D108" s="255"/>
    </row>
    <row r="109" spans="3:4" ht="12.75">
      <c r="C109" s="255"/>
      <c r="D109" s="255"/>
    </row>
    <row r="110" spans="3:4" ht="12.75">
      <c r="C110" s="255"/>
      <c r="D110" s="255"/>
    </row>
    <row r="111" spans="3:4" ht="12.75">
      <c r="C111" s="255"/>
      <c r="D111" s="255"/>
    </row>
    <row r="112" spans="3:4" ht="12.75">
      <c r="C112" s="255"/>
      <c r="D112" s="255"/>
    </row>
    <row r="113" spans="3:4" ht="12.75">
      <c r="C113" s="255"/>
      <c r="D113" s="255"/>
    </row>
    <row r="114" spans="3:4" ht="12.75">
      <c r="C114" s="255"/>
      <c r="D114" s="255"/>
    </row>
    <row r="115" spans="3:4" ht="12.75">
      <c r="C115" s="255"/>
      <c r="D115" s="255"/>
    </row>
    <row r="116" spans="3:4" ht="12.75">
      <c r="C116" s="255"/>
      <c r="D116" s="255"/>
    </row>
    <row r="117" spans="3:4" ht="12.75">
      <c r="C117" s="255"/>
      <c r="D117" s="255"/>
    </row>
    <row r="118" spans="3:4" ht="12.75">
      <c r="C118" s="255"/>
      <c r="D118" s="255"/>
    </row>
    <row r="119" spans="3:4" ht="12.75">
      <c r="C119" s="255"/>
      <c r="D119" s="255"/>
    </row>
    <row r="120" spans="3:4" ht="12.75">
      <c r="C120" s="255"/>
      <c r="D120" s="255"/>
    </row>
    <row r="121" spans="3:4" ht="12.75">
      <c r="C121" s="255"/>
      <c r="D121" s="255"/>
    </row>
    <row r="122" spans="3:4" ht="12.75">
      <c r="C122" s="255"/>
      <c r="D122" s="255"/>
    </row>
    <row r="123" spans="3:4" ht="12.75">
      <c r="C123" s="255"/>
      <c r="D123" s="255"/>
    </row>
    <row r="124" spans="3:4" ht="12.75">
      <c r="C124" s="255"/>
      <c r="D124" s="255"/>
    </row>
    <row r="125" spans="3:4" ht="12.75">
      <c r="C125" s="255"/>
      <c r="D125" s="255"/>
    </row>
    <row r="126" spans="3:4" ht="12.75">
      <c r="C126" s="255"/>
      <c r="D126" s="255"/>
    </row>
    <row r="127" spans="3:4" ht="12.75">
      <c r="C127" s="255"/>
      <c r="D127" s="255"/>
    </row>
    <row r="128" spans="3:4" ht="12.75">
      <c r="C128" s="255"/>
      <c r="D128" s="255"/>
    </row>
    <row r="129" spans="3:4" ht="12.75">
      <c r="C129" s="255"/>
      <c r="D129" s="255"/>
    </row>
    <row r="130" spans="3:4" ht="12.75">
      <c r="C130" s="255"/>
      <c r="D130" s="255"/>
    </row>
    <row r="131" spans="3:4" ht="12.75">
      <c r="C131" s="255"/>
      <c r="D131" s="255"/>
    </row>
    <row r="132" spans="3:4" ht="12.75">
      <c r="C132" s="255"/>
      <c r="D132" s="255"/>
    </row>
    <row r="133" spans="3:4" ht="12.75">
      <c r="C133" s="255"/>
      <c r="D133" s="255"/>
    </row>
    <row r="134" spans="3:4" ht="12.75">
      <c r="C134" s="255"/>
      <c r="D134" s="255"/>
    </row>
    <row r="135" spans="3:4" ht="12.75">
      <c r="C135" s="255"/>
      <c r="D135" s="255"/>
    </row>
    <row r="136" spans="3:4" ht="12.75">
      <c r="C136" s="255"/>
      <c r="D136" s="255"/>
    </row>
    <row r="137" spans="3:4" ht="12.75">
      <c r="C137" s="255"/>
      <c r="D137" s="255"/>
    </row>
    <row r="138" spans="3:4" ht="12.75">
      <c r="C138" s="255"/>
      <c r="D138" s="255"/>
    </row>
    <row r="139" spans="3:4" ht="12.75">
      <c r="C139" s="255"/>
      <c r="D139" s="255"/>
    </row>
    <row r="140" spans="3:4" ht="12.75">
      <c r="C140" s="255"/>
      <c r="D140" s="255"/>
    </row>
    <row r="141" spans="3:4" ht="12.75">
      <c r="C141" s="255"/>
      <c r="D141" s="255"/>
    </row>
    <row r="142" spans="3:4" ht="12.75">
      <c r="C142" s="255"/>
      <c r="D142" s="255"/>
    </row>
    <row r="143" spans="3:4" ht="12.75">
      <c r="C143" s="255"/>
      <c r="D143" s="255"/>
    </row>
    <row r="144" spans="3:4" ht="12.75">
      <c r="C144" s="255"/>
      <c r="D144" s="255"/>
    </row>
    <row r="145" spans="3:4" ht="12.75">
      <c r="C145" s="255"/>
      <c r="D145" s="255"/>
    </row>
    <row r="146" spans="3:4" ht="12.75">
      <c r="C146" s="255"/>
      <c r="D146" s="255"/>
    </row>
    <row r="147" spans="3:4" ht="12.75">
      <c r="C147" s="255"/>
      <c r="D147" s="255"/>
    </row>
    <row r="148" spans="3:4" ht="12.75">
      <c r="C148" s="255"/>
      <c r="D148" s="255"/>
    </row>
    <row r="149" spans="3:4" ht="12.75">
      <c r="C149" s="255"/>
      <c r="D149" s="255"/>
    </row>
    <row r="150" spans="3:4" ht="12.75">
      <c r="C150" s="255"/>
      <c r="D150" s="255"/>
    </row>
    <row r="151" spans="3:4" ht="12.75">
      <c r="C151" s="255"/>
      <c r="D151" s="255"/>
    </row>
    <row r="152" spans="3:4" ht="12.75">
      <c r="C152" s="255"/>
      <c r="D152" s="255"/>
    </row>
    <row r="153" spans="3:4" ht="12.75">
      <c r="C153" s="255"/>
      <c r="D153" s="255"/>
    </row>
    <row r="154" spans="3:4" ht="12.75">
      <c r="C154" s="255"/>
      <c r="D154" s="255"/>
    </row>
    <row r="155" spans="3:4" ht="12.75">
      <c r="C155" s="255"/>
      <c r="D155" s="255"/>
    </row>
    <row r="156" spans="3:4" ht="12.75">
      <c r="C156" s="255"/>
      <c r="D156" s="255"/>
    </row>
    <row r="157" spans="3:4" ht="12.75">
      <c r="C157" s="255"/>
      <c r="D157" s="255"/>
    </row>
    <row r="158" spans="3:4" ht="12.75">
      <c r="C158" s="255"/>
      <c r="D158" s="255"/>
    </row>
    <row r="159" spans="3:4" ht="12.75">
      <c r="C159" s="255"/>
      <c r="D159" s="255"/>
    </row>
    <row r="160" spans="3:4" ht="12.75">
      <c r="C160" s="255"/>
      <c r="D160" s="255"/>
    </row>
    <row r="161" spans="3:4" ht="12.75">
      <c r="C161" s="255"/>
      <c r="D161" s="255"/>
    </row>
    <row r="162" spans="3:4" ht="12.75">
      <c r="C162" s="255"/>
      <c r="D162" s="255"/>
    </row>
    <row r="163" spans="3:4" ht="12.75">
      <c r="C163" s="255"/>
      <c r="D163" s="255"/>
    </row>
    <row r="164" spans="3:4" ht="12.75">
      <c r="C164" s="255"/>
      <c r="D164" s="255"/>
    </row>
    <row r="165" spans="3:4" ht="12.75">
      <c r="C165" s="255"/>
      <c r="D165" s="255"/>
    </row>
    <row r="166" spans="3:4" ht="12.75">
      <c r="C166" s="255"/>
      <c r="D166" s="255"/>
    </row>
    <row r="167" spans="3:4" ht="12.75">
      <c r="C167" s="255"/>
      <c r="D167" s="255"/>
    </row>
    <row r="168" spans="3:4" ht="12.75">
      <c r="C168" s="255"/>
      <c r="D168" s="255"/>
    </row>
    <row r="169" spans="3:4" ht="12.75">
      <c r="C169" s="255"/>
      <c r="D169" s="255"/>
    </row>
    <row r="170" spans="3:4" ht="12.75">
      <c r="C170" s="255"/>
      <c r="D170" s="255"/>
    </row>
    <row r="171" spans="3:4" ht="12.75">
      <c r="C171" s="255"/>
      <c r="D171" s="255"/>
    </row>
    <row r="172" spans="3:4" ht="12.75">
      <c r="C172" s="255"/>
      <c r="D172" s="255"/>
    </row>
    <row r="173" spans="3:4" ht="12.75">
      <c r="C173" s="255"/>
      <c r="D173" s="255"/>
    </row>
    <row r="174" spans="3:4" ht="12.75">
      <c r="C174" s="255"/>
      <c r="D174" s="255"/>
    </row>
    <row r="175" spans="3:4" ht="12.75">
      <c r="C175" s="255"/>
      <c r="D175" s="255"/>
    </row>
    <row r="176" spans="3:4" ht="12.75">
      <c r="C176" s="255"/>
      <c r="D176" s="255"/>
    </row>
    <row r="177" spans="3:4" ht="12.75">
      <c r="C177" s="255"/>
      <c r="D177" s="255"/>
    </row>
    <row r="178" spans="3:4" ht="12.75">
      <c r="C178" s="255"/>
      <c r="D178" s="255"/>
    </row>
    <row r="179" spans="3:4" ht="12.75">
      <c r="C179" s="255"/>
      <c r="D179" s="255"/>
    </row>
    <row r="180" spans="3:4" ht="12.75">
      <c r="C180" s="255"/>
      <c r="D180" s="255"/>
    </row>
    <row r="181" spans="3:4" ht="12.75">
      <c r="C181" s="255"/>
      <c r="D181" s="255"/>
    </row>
    <row r="187" ht="12.75">
      <c r="O187" s="253"/>
    </row>
    <row r="188" ht="12.75">
      <c r="O188" s="253"/>
    </row>
    <row r="189" ht="12.75">
      <c r="O189" s="253"/>
    </row>
    <row r="190" ht="12.75">
      <c r="O190" s="253"/>
    </row>
    <row r="191" ht="12.75">
      <c r="O191" s="253"/>
    </row>
    <row r="192" ht="12.75">
      <c r="O192" s="253"/>
    </row>
    <row r="193" ht="12.75">
      <c r="O193" s="253"/>
    </row>
    <row r="194" ht="12.75">
      <c r="O194" s="253"/>
    </row>
    <row r="195" ht="12.75">
      <c r="O195" s="253"/>
    </row>
    <row r="198" ht="12.75">
      <c r="O198" s="257"/>
    </row>
    <row r="199" ht="12.75">
      <c r="O199" s="257"/>
    </row>
    <row r="200" ht="12.75">
      <c r="O200" s="257"/>
    </row>
    <row r="201" ht="12.75">
      <c r="O201" s="257"/>
    </row>
    <row r="202" ht="12.75">
      <c r="O202" s="257"/>
    </row>
    <row r="203" ht="12.75">
      <c r="O203" s="257"/>
    </row>
    <row r="204" ht="12.75">
      <c r="O204" s="257"/>
    </row>
    <row r="205" ht="12.75">
      <c r="O205" s="257"/>
    </row>
    <row r="206" ht="12.75">
      <c r="O206" s="257"/>
    </row>
    <row r="208" ht="12.75">
      <c r="O208" s="253"/>
    </row>
    <row r="209" ht="12.75">
      <c r="O209" s="253"/>
    </row>
    <row r="210" ht="12.75">
      <c r="O210" s="253"/>
    </row>
    <row r="211" ht="12.75">
      <c r="O211" s="253"/>
    </row>
    <row r="212" ht="12.75">
      <c r="O212" s="253"/>
    </row>
    <row r="213" ht="12.75">
      <c r="O213" s="253"/>
    </row>
    <row r="214" ht="12.75">
      <c r="O214" s="253"/>
    </row>
    <row r="215" ht="12.75">
      <c r="O215" s="253"/>
    </row>
    <row r="217" ht="12.75">
      <c r="O217" s="253"/>
    </row>
    <row r="218" ht="12.75">
      <c r="O218" s="253"/>
    </row>
    <row r="219" ht="12.75">
      <c r="O219" s="253"/>
    </row>
    <row r="221" spans="9:15" ht="12.75">
      <c r="I221" s="253"/>
      <c r="O221" s="253"/>
    </row>
    <row r="222" spans="9:15" ht="12.75">
      <c r="I222" s="253"/>
      <c r="O222" s="253"/>
    </row>
    <row r="223" spans="9:15" ht="12.75">
      <c r="I223" s="253"/>
      <c r="O223" s="253"/>
    </row>
    <row r="224" spans="9:15" ht="12.75">
      <c r="I224" s="253"/>
      <c r="O224" s="253"/>
    </row>
    <row r="225" spans="9:15" ht="12.75">
      <c r="I225" s="253"/>
      <c r="O225" s="253"/>
    </row>
    <row r="226" spans="9:15" ht="12.75">
      <c r="I226" s="253"/>
      <c r="O226" s="253"/>
    </row>
    <row r="227" spans="9:15" ht="12.75">
      <c r="I227" s="253"/>
      <c r="O227" s="253"/>
    </row>
    <row r="230" ht="12.75">
      <c r="O230" s="253"/>
    </row>
    <row r="231" ht="12.75">
      <c r="O231" s="253"/>
    </row>
    <row r="232" ht="12.75">
      <c r="O232" s="253"/>
    </row>
    <row r="233" ht="12.75">
      <c r="O233" s="253"/>
    </row>
    <row r="234" ht="12.75">
      <c r="O234" s="253"/>
    </row>
    <row r="235" ht="12.75">
      <c r="O235" s="253"/>
    </row>
    <row r="236" ht="12.75">
      <c r="O236" s="253"/>
    </row>
    <row r="237" ht="12.75">
      <c r="O237" s="253"/>
    </row>
    <row r="238" ht="12.75">
      <c r="O238" s="253"/>
    </row>
    <row r="241" ht="12.75">
      <c r="O241" s="253"/>
    </row>
    <row r="242" ht="12.75">
      <c r="O242" s="253"/>
    </row>
    <row r="243" ht="12.75">
      <c r="O243" s="253"/>
    </row>
    <row r="244" ht="12.75">
      <c r="O244" s="253"/>
    </row>
    <row r="245" ht="12.75">
      <c r="O245" s="253"/>
    </row>
    <row r="246" ht="12.75">
      <c r="O246" s="253"/>
    </row>
    <row r="247" ht="12.75">
      <c r="O247" s="253"/>
    </row>
    <row r="248" ht="12.75">
      <c r="O248" s="253"/>
    </row>
    <row r="250" ht="12.75">
      <c r="O250" s="253"/>
    </row>
    <row r="251" ht="12.75">
      <c r="O251" s="253"/>
    </row>
    <row r="252" ht="12.75">
      <c r="O252" s="253"/>
    </row>
    <row r="254" ht="12.75">
      <c r="O254" s="253"/>
    </row>
    <row r="255" ht="12.75">
      <c r="O255" s="253"/>
    </row>
    <row r="256" ht="12.75">
      <c r="O256" s="253"/>
    </row>
    <row r="257" ht="12.75">
      <c r="O257" s="253"/>
    </row>
    <row r="258" ht="12.75">
      <c r="O258" s="253"/>
    </row>
    <row r="259" ht="12.75">
      <c r="O259" s="253"/>
    </row>
    <row r="260" ht="12.75">
      <c r="O260" s="253"/>
    </row>
    <row r="263" ht="12.75">
      <c r="O263" s="253"/>
    </row>
    <row r="264" ht="12.75">
      <c r="O264" s="253"/>
    </row>
    <row r="265" ht="12.75">
      <c r="O265" s="253"/>
    </row>
    <row r="266" ht="12.75">
      <c r="O266" s="253"/>
    </row>
    <row r="267" ht="12.75">
      <c r="O267" s="253"/>
    </row>
    <row r="268" ht="12.75">
      <c r="O268" s="253"/>
    </row>
    <row r="269" ht="12.75">
      <c r="O269" s="253"/>
    </row>
    <row r="270" ht="12.75">
      <c r="O270" s="253"/>
    </row>
    <row r="271" ht="12.75">
      <c r="O271" s="253"/>
    </row>
    <row r="274" ht="12.75">
      <c r="O274" s="253"/>
    </row>
    <row r="275" ht="12.75">
      <c r="O275" s="253"/>
    </row>
    <row r="276" ht="12.75">
      <c r="O276" s="253"/>
    </row>
    <row r="277" ht="12.75">
      <c r="O277" s="253"/>
    </row>
    <row r="278" ht="12.75">
      <c r="O278" s="253"/>
    </row>
    <row r="279" ht="12.75">
      <c r="O279" s="253"/>
    </row>
    <row r="280" ht="12.75">
      <c r="O280" s="253"/>
    </row>
    <row r="281" ht="12.75">
      <c r="O281" s="253"/>
    </row>
    <row r="283" ht="12.75">
      <c r="O283" s="253"/>
    </row>
    <row r="284" ht="12.75">
      <c r="O284" s="253"/>
    </row>
    <row r="285" ht="12.75">
      <c r="O285" s="253"/>
    </row>
    <row r="287" ht="12.75">
      <c r="O287" s="253"/>
    </row>
    <row r="288" ht="12.75">
      <c r="O288" s="258"/>
    </row>
    <row r="289" ht="12.75">
      <c r="O289" s="253"/>
    </row>
    <row r="290" ht="12.75">
      <c r="O290" s="258"/>
    </row>
    <row r="291" ht="12.75">
      <c r="O291" s="253"/>
    </row>
    <row r="292" ht="12.75">
      <c r="O292" s="253"/>
    </row>
    <row r="293" ht="12.75">
      <c r="O293" s="253"/>
    </row>
    <row r="296" ht="12.75">
      <c r="O296" s="253"/>
    </row>
    <row r="297" ht="12.75">
      <c r="O297" s="253"/>
    </row>
    <row r="298" ht="12.75">
      <c r="O298" s="253"/>
    </row>
    <row r="299" ht="12.75">
      <c r="O299" s="253"/>
    </row>
    <row r="300" ht="12.75">
      <c r="O300" s="253"/>
    </row>
    <row r="301" ht="12.75">
      <c r="O301" s="253"/>
    </row>
    <row r="302" ht="12.75">
      <c r="O302" s="253"/>
    </row>
    <row r="303" ht="12.75">
      <c r="O303" s="253"/>
    </row>
    <row r="304" ht="12.75">
      <c r="O304" s="253"/>
    </row>
    <row r="307" ht="12.75">
      <c r="O307" s="253"/>
    </row>
    <row r="308" ht="12.75">
      <c r="O308" s="253"/>
    </row>
    <row r="309" ht="12.75">
      <c r="O309" s="253"/>
    </row>
    <row r="310" ht="12.75">
      <c r="O310" s="253"/>
    </row>
    <row r="311" ht="12.75">
      <c r="O311" s="253"/>
    </row>
    <row r="312" ht="12.75">
      <c r="O312" s="253"/>
    </row>
    <row r="313" ht="12.75">
      <c r="O313" s="253"/>
    </row>
    <row r="314" ht="12.75">
      <c r="O314" s="253"/>
    </row>
    <row r="316" ht="12.75">
      <c r="O316" s="253"/>
    </row>
    <row r="317" ht="12.75">
      <c r="O317" s="253"/>
    </row>
    <row r="318" ht="12.75">
      <c r="O318" s="253"/>
    </row>
    <row r="320" ht="12.75">
      <c r="O320" s="253"/>
    </row>
    <row r="321" ht="12.75">
      <c r="O321" s="258"/>
    </row>
    <row r="322" ht="12.75">
      <c r="O322" s="253"/>
    </row>
    <row r="323" ht="12.75">
      <c r="O323" s="258"/>
    </row>
    <row r="324" ht="12.75">
      <c r="O324" s="253"/>
    </row>
    <row r="325" ht="12.75">
      <c r="O325" s="253"/>
    </row>
    <row r="326" ht="12.75">
      <c r="O326" s="253"/>
    </row>
    <row r="327" spans="3:4" ht="12.75">
      <c r="C327" s="255"/>
      <c r="D327" s="255"/>
    </row>
    <row r="328" spans="3:4" ht="12.75">
      <c r="C328" s="255"/>
      <c r="D328" s="255"/>
    </row>
    <row r="329" spans="3:4" ht="12.75">
      <c r="C329" s="255"/>
      <c r="D329" s="255"/>
    </row>
    <row r="330" spans="3:4" ht="12.75">
      <c r="C330" s="255"/>
      <c r="D330" s="255"/>
    </row>
    <row r="331" spans="3:4" ht="12.75">
      <c r="C331" s="255"/>
      <c r="D331" s="255"/>
    </row>
    <row r="332" spans="3:4" ht="12.75">
      <c r="C332" s="255"/>
      <c r="D332" s="255"/>
    </row>
    <row r="333" spans="3:4" ht="12.75">
      <c r="C333" s="255"/>
      <c r="D333" s="255"/>
    </row>
    <row r="334" spans="3:4" ht="12.75">
      <c r="C334" s="255"/>
      <c r="D334" s="255"/>
    </row>
    <row r="335" spans="3:4" ht="12.75">
      <c r="C335" s="255"/>
      <c r="D335" s="255"/>
    </row>
    <row r="336" spans="3:4" ht="12.75">
      <c r="C336" s="255"/>
      <c r="D336" s="255"/>
    </row>
    <row r="337" spans="3:4" ht="12.75">
      <c r="C337" s="255"/>
      <c r="D337" s="255"/>
    </row>
    <row r="338" spans="3:4" ht="12.75">
      <c r="C338" s="255"/>
      <c r="D338" s="255"/>
    </row>
    <row r="339" spans="3:4" ht="12.75">
      <c r="C339" s="255"/>
      <c r="D339" s="255"/>
    </row>
    <row r="340" spans="3:4" ht="12.75">
      <c r="C340" s="255"/>
      <c r="D340" s="255"/>
    </row>
    <row r="341" spans="3:4" ht="12.75">
      <c r="C341" s="255"/>
      <c r="D341" s="255"/>
    </row>
    <row r="342" spans="3:4" ht="12.75">
      <c r="C342" s="255"/>
      <c r="D342" s="255"/>
    </row>
    <row r="343" spans="3:4" ht="12.75">
      <c r="C343" s="255"/>
      <c r="D343" s="255"/>
    </row>
    <row r="344" spans="3:4" ht="12.75">
      <c r="C344" s="255"/>
      <c r="D344" s="255"/>
    </row>
    <row r="345" spans="3:4" ht="12.75">
      <c r="C345" s="255"/>
      <c r="D345" s="255"/>
    </row>
    <row r="346" spans="3:4" ht="12.75">
      <c r="C346" s="255"/>
      <c r="D346" s="255"/>
    </row>
    <row r="347" spans="3:4" ht="12.75">
      <c r="C347" s="255"/>
      <c r="D347" s="255"/>
    </row>
    <row r="348" spans="3:4" ht="12.75">
      <c r="C348" s="255"/>
      <c r="D348" s="255"/>
    </row>
    <row r="349" spans="3:4" ht="12.75">
      <c r="C349" s="255"/>
      <c r="D349" s="255"/>
    </row>
    <row r="350" spans="3:4" ht="12.75">
      <c r="C350" s="255"/>
      <c r="D350" s="255"/>
    </row>
    <row r="351" spans="3:4" ht="12.75">
      <c r="C351" s="255"/>
      <c r="D351" s="255"/>
    </row>
    <row r="352" spans="3:4" ht="12.75">
      <c r="C352" s="255"/>
      <c r="D352" s="255"/>
    </row>
    <row r="353" spans="3:4" ht="12.75">
      <c r="C353" s="255"/>
      <c r="D353" s="255"/>
    </row>
    <row r="354" spans="3:4" ht="12.75">
      <c r="C354" s="255"/>
      <c r="D354" s="255"/>
    </row>
    <row r="355" spans="3:4" ht="12.75">
      <c r="C355" s="255"/>
      <c r="D355" s="255"/>
    </row>
    <row r="356" spans="3:4" ht="12.75">
      <c r="C356" s="255"/>
      <c r="D356" s="255"/>
    </row>
    <row r="357" spans="3:4" ht="12.75">
      <c r="C357" s="255"/>
      <c r="D357" s="255"/>
    </row>
    <row r="358" spans="3:4" ht="12.75">
      <c r="C358" s="255"/>
      <c r="D358" s="255"/>
    </row>
    <row r="359" spans="3:4" ht="12.75">
      <c r="C359" s="255"/>
      <c r="D359" s="255"/>
    </row>
    <row r="360" spans="3:4" ht="12.75">
      <c r="C360" s="255"/>
      <c r="D360" s="255"/>
    </row>
    <row r="361" spans="3:4" ht="12.75">
      <c r="C361" s="255"/>
      <c r="D361" s="255"/>
    </row>
    <row r="362" spans="3:4" ht="12.75">
      <c r="C362" s="255"/>
      <c r="D362" s="255"/>
    </row>
    <row r="363" spans="3:4" ht="12.75">
      <c r="C363" s="255"/>
      <c r="D363" s="255"/>
    </row>
    <row r="364" spans="3:4" ht="12.75">
      <c r="C364" s="255"/>
      <c r="D364" s="255"/>
    </row>
    <row r="365" spans="3:4" ht="12.75">
      <c r="C365" s="255"/>
      <c r="D365" s="255"/>
    </row>
    <row r="366" spans="3:4" ht="12.75">
      <c r="C366" s="255"/>
      <c r="D366" s="255"/>
    </row>
    <row r="367" spans="3:4" ht="12.75">
      <c r="C367" s="255"/>
      <c r="D367" s="255"/>
    </row>
    <row r="368" spans="3:4" ht="12.75">
      <c r="C368" s="255"/>
      <c r="D368" s="255"/>
    </row>
    <row r="369" spans="3:4" ht="12.75">
      <c r="C369" s="255"/>
      <c r="D369" s="255"/>
    </row>
    <row r="370" spans="3:4" ht="12.75">
      <c r="C370" s="255"/>
      <c r="D370" s="255"/>
    </row>
    <row r="371" spans="3:4" ht="12.75">
      <c r="C371" s="255"/>
      <c r="D371" s="255"/>
    </row>
    <row r="372" spans="3:4" ht="12.75">
      <c r="C372" s="255"/>
      <c r="D372" s="255"/>
    </row>
    <row r="373" spans="3:4" ht="12.75">
      <c r="C373" s="255"/>
      <c r="D373" s="255"/>
    </row>
    <row r="374" spans="3:4" ht="12.75">
      <c r="C374" s="255"/>
      <c r="D374" s="255"/>
    </row>
    <row r="375" spans="3:4" ht="12.75">
      <c r="C375" s="255"/>
      <c r="D375" s="255"/>
    </row>
    <row r="376" spans="3:4" ht="12.75">
      <c r="C376" s="255"/>
      <c r="D376" s="255"/>
    </row>
    <row r="377" spans="3:4" ht="12.75">
      <c r="C377" s="255"/>
      <c r="D377" s="255"/>
    </row>
    <row r="378" spans="3:4" ht="12.75">
      <c r="C378" s="255"/>
      <c r="D378" s="255"/>
    </row>
    <row r="379" spans="3:4" ht="12.75">
      <c r="C379" s="255"/>
      <c r="D379" s="255"/>
    </row>
    <row r="380" spans="3:4" ht="12.75">
      <c r="C380" s="255"/>
      <c r="D380" s="255"/>
    </row>
    <row r="381" spans="3:4" ht="12.75">
      <c r="C381" s="255"/>
      <c r="D381" s="255"/>
    </row>
    <row r="382" spans="3:4" ht="12.75">
      <c r="C382" s="255"/>
      <c r="D382" s="255"/>
    </row>
    <row r="383" spans="3:4" ht="12.75">
      <c r="C383" s="255"/>
      <c r="D383" s="255"/>
    </row>
    <row r="384" spans="3:4" ht="12.75">
      <c r="C384" s="255"/>
      <c r="D384" s="255"/>
    </row>
    <row r="385" spans="3:4" ht="12.75">
      <c r="C385" s="255"/>
      <c r="D385" s="255"/>
    </row>
    <row r="386" spans="3:4" ht="12.75">
      <c r="C386" s="255"/>
      <c r="D386" s="255"/>
    </row>
    <row r="387" spans="3:4" ht="12.75">
      <c r="C387" s="255"/>
      <c r="D387" s="255"/>
    </row>
    <row r="388" spans="3:4" ht="12.75">
      <c r="C388" s="255"/>
      <c r="D388" s="255"/>
    </row>
    <row r="389" spans="3:4" ht="12.75">
      <c r="C389" s="255"/>
      <c r="D389" s="255"/>
    </row>
    <row r="390" spans="3:4" ht="12.75">
      <c r="C390" s="255"/>
      <c r="D390" s="255"/>
    </row>
    <row r="391" spans="3:4" ht="12.75">
      <c r="C391" s="255"/>
      <c r="D391" s="255"/>
    </row>
    <row r="392" spans="3:4" ht="12.75">
      <c r="C392" s="255"/>
      <c r="D392" s="255"/>
    </row>
    <row r="393" spans="3:4" ht="12.75">
      <c r="C393" s="255"/>
      <c r="D393" s="255"/>
    </row>
    <row r="394" spans="3:4" ht="12.75">
      <c r="C394" s="255"/>
      <c r="D394" s="255"/>
    </row>
    <row r="395" spans="3:4" ht="12.75">
      <c r="C395" s="255"/>
      <c r="D395" s="255"/>
    </row>
    <row r="396" spans="3:4" ht="12.75">
      <c r="C396" s="255"/>
      <c r="D396" s="255"/>
    </row>
    <row r="397" spans="3:4" ht="12.75">
      <c r="C397" s="255"/>
      <c r="D397" s="255"/>
    </row>
    <row r="398" spans="3:4" ht="12.75">
      <c r="C398" s="255"/>
      <c r="D398" s="255"/>
    </row>
    <row r="399" spans="3:4" ht="12.75">
      <c r="C399" s="255"/>
      <c r="D399" s="255"/>
    </row>
    <row r="400" spans="3:4" ht="12.75">
      <c r="C400" s="255"/>
      <c r="D400" s="255"/>
    </row>
    <row r="401" spans="3:4" ht="12.75">
      <c r="C401" s="255"/>
      <c r="D401" s="255"/>
    </row>
    <row r="402" spans="3:4" ht="12.75">
      <c r="C402" s="255"/>
      <c r="D402" s="255"/>
    </row>
    <row r="403" spans="3:4" ht="12.75">
      <c r="C403" s="255"/>
      <c r="D403" s="255"/>
    </row>
    <row r="404" spans="3:4" ht="12.75">
      <c r="C404" s="255"/>
      <c r="D404" s="255"/>
    </row>
    <row r="405" spans="3:4" ht="12.75">
      <c r="C405" s="255"/>
      <c r="D405" s="255"/>
    </row>
    <row r="406" spans="3:4" ht="12.75">
      <c r="C406" s="255"/>
      <c r="D406" s="255"/>
    </row>
    <row r="407" spans="3:4" ht="12.75">
      <c r="C407" s="255"/>
      <c r="D407" s="255"/>
    </row>
    <row r="408" spans="3:4" ht="12.75">
      <c r="C408" s="255"/>
      <c r="D408" s="255"/>
    </row>
    <row r="409" spans="3:4" ht="12.75">
      <c r="C409" s="255"/>
      <c r="D409" s="255"/>
    </row>
    <row r="410" spans="3:4" ht="12.75">
      <c r="C410" s="255"/>
      <c r="D410" s="255"/>
    </row>
    <row r="411" spans="3:4" ht="12.75">
      <c r="C411" s="255"/>
      <c r="D411" s="255"/>
    </row>
    <row r="412" spans="3:4" ht="12.75">
      <c r="C412" s="255"/>
      <c r="D412" s="255"/>
    </row>
    <row r="413" spans="3:4" ht="12.75">
      <c r="C413" s="255"/>
      <c r="D413" s="255"/>
    </row>
    <row r="414" spans="3:4" ht="12.75">
      <c r="C414" s="255"/>
      <c r="D414" s="255"/>
    </row>
    <row r="415" spans="3:4" ht="12.75">
      <c r="C415" s="255"/>
      <c r="D415" s="255"/>
    </row>
    <row r="416" spans="3:4" ht="12.75">
      <c r="C416" s="255"/>
      <c r="D416" s="255"/>
    </row>
    <row r="417" spans="3:4" ht="12.75">
      <c r="C417" s="255"/>
      <c r="D417" s="255"/>
    </row>
    <row r="418" spans="3:4" ht="12.75">
      <c r="C418" s="255"/>
      <c r="D418" s="255"/>
    </row>
    <row r="419" spans="3:4" ht="12.75">
      <c r="C419" s="255"/>
      <c r="D419" s="255"/>
    </row>
    <row r="420" spans="3:4" ht="12.75">
      <c r="C420" s="255"/>
      <c r="D420" s="255"/>
    </row>
    <row r="421" spans="3:4" ht="12.75">
      <c r="C421" s="255"/>
      <c r="D421" s="255"/>
    </row>
    <row r="422" spans="3:4" ht="12.75">
      <c r="C422" s="255"/>
      <c r="D422" s="255"/>
    </row>
    <row r="423" spans="3:4" ht="12.75">
      <c r="C423" s="255"/>
      <c r="D423" s="255"/>
    </row>
    <row r="424" spans="3:4" ht="12.75">
      <c r="C424" s="255"/>
      <c r="D424" s="255"/>
    </row>
    <row r="425" spans="3:4" ht="12.75">
      <c r="C425" s="255"/>
      <c r="D425" s="255"/>
    </row>
    <row r="426" spans="3:4" ht="12.75">
      <c r="C426" s="255"/>
      <c r="D426" s="255"/>
    </row>
    <row r="427" spans="3:4" ht="12.75">
      <c r="C427" s="255"/>
      <c r="D427" s="255"/>
    </row>
    <row r="428" spans="3:4" ht="12.75">
      <c r="C428" s="255"/>
      <c r="D428" s="255"/>
    </row>
    <row r="429" spans="3:4" ht="12.75">
      <c r="C429" s="255"/>
      <c r="D429" s="255"/>
    </row>
    <row r="430" spans="3:4" ht="12.75">
      <c r="C430" s="255"/>
      <c r="D430" s="255"/>
    </row>
    <row r="431" spans="3:4" ht="12.75">
      <c r="C431" s="255"/>
      <c r="D431" s="255"/>
    </row>
    <row r="432" spans="3:4" ht="12.75">
      <c r="C432" s="255"/>
      <c r="D432" s="255"/>
    </row>
    <row r="433" spans="3:4" ht="12.75">
      <c r="C433" s="255"/>
      <c r="D433" s="255"/>
    </row>
    <row r="434" spans="3:4" ht="12.75">
      <c r="C434" s="255"/>
      <c r="D434" s="255"/>
    </row>
    <row r="435" spans="3:4" ht="12.75">
      <c r="C435" s="255"/>
      <c r="D435" s="255"/>
    </row>
  </sheetData>
  <sheetProtection password="E2CC" sheet="1" objects="1" scenarios="1"/>
  <mergeCells count="2">
    <mergeCell ref="H1:I1"/>
    <mergeCell ref="C1:G1"/>
  </mergeCells>
  <dataValidations count="2">
    <dataValidation type="decimal" operator="lessThanOrEqual" allowBlank="1" showErrorMessage="1" errorTitle="Fehlermeldung" error="Es darf nur ein Wert kleiner gleich Null eingegeben werden." sqref="F12:H12">
      <formula1>0</formula1>
    </dataValidation>
    <dataValidation type="decimal" allowBlank="1" showInputMessage="1" showErrorMessage="1" sqref="F13:H15">
      <formula1>-10000000000000</formula1>
      <formula2>10000000000000</formula2>
    </dataValidation>
  </dataValidations>
  <printOptions horizontalCentered="1" verticalCentered="1"/>
  <pageMargins left="0.49" right="0.49" top="0.89" bottom="0.92" header="0.5118110236220472" footer="0.5118110236220472"/>
  <pageSetup fitToHeight="1" fitToWidth="1" horizontalDpi="600" verticalDpi="600" orientation="landscape" paperSize="9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S92"/>
  <sheetViews>
    <sheetView showGridLines="0" zoomScale="75" zoomScaleNormal="75" zoomScaleSheetLayoutView="25" workbookViewId="0" topLeftCell="A1">
      <pane xSplit="2" ySplit="4" topLeftCell="C5" activePane="bottomRight" state="frozen"/>
      <selection pane="topLeft" activeCell="B13" sqref="B13:J13"/>
      <selection pane="topRight" activeCell="B13" sqref="B13:J13"/>
      <selection pane="bottomLeft" activeCell="B13" sqref="B13:J13"/>
      <selection pane="bottomRight" activeCell="F20" sqref="F20"/>
    </sheetView>
  </sheetViews>
  <sheetFormatPr defaultColWidth="11.421875" defaultRowHeight="12.75"/>
  <cols>
    <col min="1" max="1" width="8.57421875" style="17" customWidth="1"/>
    <col min="2" max="2" width="67.00390625" style="17" customWidth="1"/>
    <col min="3" max="18" width="24.421875" style="433" customWidth="1"/>
    <col min="19" max="16384" width="11.421875" style="389" customWidth="1"/>
  </cols>
  <sheetData>
    <row r="1" spans="1:18" ht="18" customHeight="1">
      <c r="A1" s="537" t="s">
        <v>493</v>
      </c>
      <c r="B1" s="505" t="s">
        <v>494</v>
      </c>
      <c r="C1" s="570" t="str">
        <f>'Allgemeine Informationen'!B8</f>
        <v>                                   Geschäftsjahr 2008</v>
      </c>
      <c r="D1" s="571"/>
      <c r="E1" s="540" t="str">
        <f>'Allgemeine Informationen'!C11</f>
        <v>MUSTERNETZBETREIBER</v>
      </c>
      <c r="F1" s="540"/>
      <c r="G1" s="540"/>
      <c r="H1" s="540"/>
      <c r="I1" s="540"/>
      <c r="J1" s="540"/>
      <c r="K1" s="540"/>
      <c r="L1" s="540"/>
      <c r="M1" s="540"/>
      <c r="N1" s="540"/>
      <c r="O1" s="542"/>
      <c r="P1" s="542"/>
      <c r="Q1" s="542"/>
      <c r="R1" s="542"/>
    </row>
    <row r="2" spans="1:18" ht="18" customHeight="1">
      <c r="A2" s="538"/>
      <c r="B2" s="539"/>
      <c r="C2" s="572"/>
      <c r="D2" s="573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3"/>
      <c r="P2" s="543"/>
      <c r="Q2" s="543"/>
      <c r="R2" s="543"/>
    </row>
    <row r="3" spans="1:18" s="392" customFormat="1" ht="15.75">
      <c r="A3" s="390"/>
      <c r="B3" s="391"/>
      <c r="C3" s="544" t="s">
        <v>495</v>
      </c>
      <c r="D3" s="545"/>
      <c r="E3" s="544" t="s">
        <v>496</v>
      </c>
      <c r="F3" s="545"/>
      <c r="G3" s="544" t="s">
        <v>497</v>
      </c>
      <c r="H3" s="545"/>
      <c r="I3" s="544" t="s">
        <v>498</v>
      </c>
      <c r="J3" s="546"/>
      <c r="K3" s="544" t="s">
        <v>499</v>
      </c>
      <c r="L3" s="545"/>
      <c r="M3" s="544" t="s">
        <v>500</v>
      </c>
      <c r="N3" s="545"/>
      <c r="O3" s="544" t="s">
        <v>501</v>
      </c>
      <c r="P3" s="545"/>
      <c r="Q3" s="544" t="s">
        <v>502</v>
      </c>
      <c r="R3" s="545"/>
    </row>
    <row r="4" spans="1:18" s="396" customFormat="1" ht="37.5" customHeight="1">
      <c r="A4" s="393"/>
      <c r="B4" s="394"/>
      <c r="C4" s="395" t="s">
        <v>503</v>
      </c>
      <c r="D4" s="395" t="s">
        <v>504</v>
      </c>
      <c r="E4" s="395" t="s">
        <v>503</v>
      </c>
      <c r="F4" s="395" t="s">
        <v>504</v>
      </c>
      <c r="G4" s="395" t="s">
        <v>503</v>
      </c>
      <c r="H4" s="395" t="s">
        <v>504</v>
      </c>
      <c r="I4" s="395" t="s">
        <v>503</v>
      </c>
      <c r="J4" s="395" t="s">
        <v>504</v>
      </c>
      <c r="K4" s="395" t="s">
        <v>503</v>
      </c>
      <c r="L4" s="395" t="s">
        <v>504</v>
      </c>
      <c r="M4" s="395" t="s">
        <v>503</v>
      </c>
      <c r="N4" s="395" t="s">
        <v>504</v>
      </c>
      <c r="O4" s="395" t="s">
        <v>503</v>
      </c>
      <c r="P4" s="395" t="s">
        <v>504</v>
      </c>
      <c r="Q4" s="395" t="s">
        <v>503</v>
      </c>
      <c r="R4" s="395" t="s">
        <v>504</v>
      </c>
    </row>
    <row r="5" spans="1:18" ht="12.75">
      <c r="A5" s="397" t="s">
        <v>505</v>
      </c>
      <c r="B5" s="398" t="s">
        <v>506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399"/>
      <c r="R5" s="400"/>
    </row>
    <row r="6" spans="1:18" ht="12.75">
      <c r="A6" s="401" t="s">
        <v>507</v>
      </c>
      <c r="B6" s="402" t="s">
        <v>508</v>
      </c>
      <c r="C6" s="32">
        <v>0</v>
      </c>
      <c r="D6" s="403">
        <v>0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ht="12.75">
      <c r="A7" s="401" t="s">
        <v>509</v>
      </c>
      <c r="B7" s="402" t="s">
        <v>510</v>
      </c>
      <c r="C7" s="1">
        <v>0</v>
      </c>
      <c r="D7" s="30"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ht="12.75">
      <c r="A8" s="401" t="s">
        <v>511</v>
      </c>
      <c r="B8" s="402" t="s">
        <v>512</v>
      </c>
      <c r="C8" s="1">
        <v>0</v>
      </c>
      <c r="D8" s="30">
        <v>0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12.75">
      <c r="A9" s="401" t="s">
        <v>513</v>
      </c>
      <c r="B9" s="402" t="s">
        <v>514</v>
      </c>
      <c r="C9" s="1">
        <v>0</v>
      </c>
      <c r="D9" s="30">
        <v>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12.75">
      <c r="A10" s="401" t="s">
        <v>515</v>
      </c>
      <c r="B10" s="402" t="s">
        <v>516</v>
      </c>
      <c r="C10" s="1">
        <v>0</v>
      </c>
      <c r="D10" s="30">
        <v>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12.75">
      <c r="A11" s="401" t="s">
        <v>517</v>
      </c>
      <c r="B11" s="402" t="s">
        <v>518</v>
      </c>
      <c r="C11" s="1">
        <v>0</v>
      </c>
      <c r="D11" s="30"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12.75">
      <c r="A12" s="401" t="s">
        <v>519</v>
      </c>
      <c r="B12" s="402" t="s">
        <v>520</v>
      </c>
      <c r="C12" s="1">
        <v>0</v>
      </c>
      <c r="D12" s="404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12.75">
      <c r="A13" s="84"/>
      <c r="B13" s="55" t="s">
        <v>521</v>
      </c>
      <c r="C13" s="405">
        <f>SUM(C6:C12)</f>
        <v>0</v>
      </c>
      <c r="D13" s="406">
        <f>SUM(D6:D11)</f>
        <v>0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12.75">
      <c r="A14" s="84"/>
      <c r="B14" s="55"/>
      <c r="C14" s="132"/>
      <c r="D14" s="404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12.75">
      <c r="A15" s="397" t="s">
        <v>522</v>
      </c>
      <c r="B15" s="398" t="s">
        <v>523</v>
      </c>
      <c r="C15" s="146"/>
      <c r="D15" s="400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18" ht="12.75">
      <c r="A16" s="37" t="s">
        <v>524</v>
      </c>
      <c r="B16" s="88" t="s">
        <v>525</v>
      </c>
      <c r="C16" s="1">
        <v>0</v>
      </c>
      <c r="D16" s="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12.75">
      <c r="A17" s="37" t="s">
        <v>526</v>
      </c>
      <c r="B17" s="88" t="s">
        <v>527</v>
      </c>
      <c r="C17" s="1">
        <v>0</v>
      </c>
      <c r="D17" s="30"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12.75">
      <c r="A18" s="37" t="s">
        <v>528</v>
      </c>
      <c r="B18" s="88" t="s">
        <v>529</v>
      </c>
      <c r="C18" s="1">
        <v>0</v>
      </c>
      <c r="D18" s="30"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12.75">
      <c r="A19" s="37" t="s">
        <v>530</v>
      </c>
      <c r="B19" s="88" t="s">
        <v>531</v>
      </c>
      <c r="C19" s="1">
        <v>0</v>
      </c>
      <c r="D19" s="30">
        <v>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12.75">
      <c r="A20" s="37" t="s">
        <v>532</v>
      </c>
      <c r="B20" s="60" t="s">
        <v>533</v>
      </c>
      <c r="C20" s="1">
        <v>0</v>
      </c>
      <c r="D20" s="30">
        <v>0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12.75">
      <c r="A21" s="37"/>
      <c r="B21" s="55" t="s">
        <v>534</v>
      </c>
      <c r="C21" s="405">
        <f>SUM(C16:C20)</f>
        <v>0</v>
      </c>
      <c r="D21" s="406">
        <f>SUM(D16:D20)</f>
        <v>0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12.75">
      <c r="A22" s="37"/>
      <c r="B22" s="55"/>
      <c r="C22" s="132"/>
      <c r="D22" s="404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12.75">
      <c r="A23" s="54" t="s">
        <v>535</v>
      </c>
      <c r="B23" s="67" t="s">
        <v>536</v>
      </c>
      <c r="C23" s="146"/>
      <c r="D23" s="400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ht="12.75">
      <c r="A24" s="84" t="s">
        <v>537</v>
      </c>
      <c r="B24" s="60" t="s">
        <v>538</v>
      </c>
      <c r="C24" s="1">
        <v>0</v>
      </c>
      <c r="D24" s="30">
        <v>0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18" ht="12.75">
      <c r="A25" s="84" t="s">
        <v>539</v>
      </c>
      <c r="B25" s="60" t="s">
        <v>540</v>
      </c>
      <c r="C25" s="1">
        <v>0</v>
      </c>
      <c r="D25" s="30">
        <v>0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ht="12.75">
      <c r="A26" s="55"/>
      <c r="B26" s="66" t="s">
        <v>541</v>
      </c>
      <c r="C26" s="405">
        <f>SUM(C24:C25)</f>
        <v>0</v>
      </c>
      <c r="D26" s="406">
        <f>SUM(D24:D25)</f>
        <v>0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 ht="12.75">
      <c r="A27" s="407"/>
      <c r="B27" s="407"/>
      <c r="C27" s="147"/>
      <c r="D27" s="408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8" ht="12.75">
      <c r="A28" s="407" t="s">
        <v>542</v>
      </c>
      <c r="B28" s="407" t="s">
        <v>543</v>
      </c>
      <c r="C28" s="409">
        <v>0</v>
      </c>
      <c r="D28" s="410">
        <v>0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ht="12.75">
      <c r="A29" s="397" t="s">
        <v>544</v>
      </c>
      <c r="B29" s="411" t="s">
        <v>545</v>
      </c>
      <c r="C29" s="146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ht="12.75">
      <c r="A30" s="412" t="s">
        <v>546</v>
      </c>
      <c r="B30" s="413" t="s">
        <v>219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 ht="12.75">
      <c r="A31" s="401" t="s">
        <v>547</v>
      </c>
      <c r="B31" s="60" t="s">
        <v>548</v>
      </c>
      <c r="C31" s="414">
        <f>E31+G31+I31+K31+M31+O31+Q31</f>
        <v>0</v>
      </c>
      <c r="D31" s="414">
        <f>F31+H31+J31+L31+N31+P31+R31</f>
        <v>0</v>
      </c>
      <c r="E31" s="415">
        <v>0</v>
      </c>
      <c r="F31" s="415">
        <v>0</v>
      </c>
      <c r="G31" s="415">
        <v>0</v>
      </c>
      <c r="H31" s="415">
        <v>0</v>
      </c>
      <c r="I31" s="415">
        <v>0</v>
      </c>
      <c r="J31" s="415">
        <v>0</v>
      </c>
      <c r="K31" s="415">
        <v>0</v>
      </c>
      <c r="L31" s="415">
        <v>0</v>
      </c>
      <c r="M31" s="415">
        <v>0</v>
      </c>
      <c r="N31" s="415">
        <v>0</v>
      </c>
      <c r="O31" s="415">
        <v>0</v>
      </c>
      <c r="P31" s="415">
        <v>0</v>
      </c>
      <c r="Q31" s="415">
        <v>0</v>
      </c>
      <c r="R31" s="415">
        <v>0</v>
      </c>
    </row>
    <row r="32" spans="1:18" ht="12.75">
      <c r="A32" s="401" t="s">
        <v>549</v>
      </c>
      <c r="B32" s="60" t="s">
        <v>550</v>
      </c>
      <c r="C32" s="415">
        <v>0</v>
      </c>
      <c r="D32" s="415">
        <v>0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ht="12.75">
      <c r="A33" s="401" t="s">
        <v>551</v>
      </c>
      <c r="B33" s="402" t="s">
        <v>552</v>
      </c>
      <c r="C33" s="414">
        <f>E33+G33+I33+K33+M33+O33+Q33</f>
        <v>0</v>
      </c>
      <c r="D33" s="414">
        <f>F33+H33+J33+L33+N33+P33+R33</f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 ht="12.75">
      <c r="A34" s="401" t="s">
        <v>553</v>
      </c>
      <c r="B34" s="60" t="s">
        <v>554</v>
      </c>
      <c r="C34" s="1">
        <v>0</v>
      </c>
      <c r="D34" s="1">
        <v>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ht="13.5" customHeight="1">
      <c r="A35" s="401" t="s">
        <v>555</v>
      </c>
      <c r="B35" s="416" t="s">
        <v>556</v>
      </c>
      <c r="C35" s="414">
        <f>I35+K35</f>
        <v>0</v>
      </c>
      <c r="D35" s="414">
        <f>J35+L35</f>
        <v>0</v>
      </c>
      <c r="E35" s="132"/>
      <c r="F35" s="132"/>
      <c r="G35" s="132"/>
      <c r="H35" s="132"/>
      <c r="I35" s="417">
        <v>0</v>
      </c>
      <c r="J35" s="417">
        <v>0</v>
      </c>
      <c r="K35" s="417">
        <v>0</v>
      </c>
      <c r="L35" s="417">
        <v>0</v>
      </c>
      <c r="M35" s="132"/>
      <c r="N35" s="132"/>
      <c r="O35" s="132"/>
      <c r="P35" s="132"/>
      <c r="Q35" s="132"/>
      <c r="R35" s="132"/>
    </row>
    <row r="36" spans="1:18" ht="13.5" customHeight="1">
      <c r="A36" s="401" t="s">
        <v>557</v>
      </c>
      <c r="B36" s="60" t="s">
        <v>558</v>
      </c>
      <c r="C36" s="1">
        <v>0</v>
      </c>
      <c r="D36" s="1">
        <v>0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9" ht="12.75">
      <c r="A37" s="175"/>
      <c r="B37" s="54" t="s">
        <v>559</v>
      </c>
      <c r="C37" s="418">
        <f>SUM(C31:C36)</f>
        <v>0</v>
      </c>
      <c r="D37" s="418">
        <f>SUM(D31:D36)</f>
        <v>0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3"/>
    </row>
    <row r="38" spans="1:18" ht="12.75">
      <c r="A38" s="412" t="s">
        <v>560</v>
      </c>
      <c r="B38" s="413" t="s">
        <v>220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1:18" ht="12.75">
      <c r="A39" s="401" t="s">
        <v>561</v>
      </c>
      <c r="B39" s="60" t="s">
        <v>548</v>
      </c>
      <c r="C39" s="414">
        <f>E39+G39+I39+K39+M39+O39+Q39</f>
        <v>0</v>
      </c>
      <c r="D39" s="414">
        <f>F39+H39+J39+L39+N39+P39+R39</f>
        <v>0</v>
      </c>
      <c r="E39" s="415">
        <v>0</v>
      </c>
      <c r="F39" s="415">
        <v>0</v>
      </c>
      <c r="G39" s="415">
        <v>0</v>
      </c>
      <c r="H39" s="415">
        <v>0</v>
      </c>
      <c r="I39" s="415">
        <v>0</v>
      </c>
      <c r="J39" s="415">
        <v>0</v>
      </c>
      <c r="K39" s="415">
        <v>0</v>
      </c>
      <c r="L39" s="415">
        <v>0</v>
      </c>
      <c r="M39" s="415">
        <v>0</v>
      </c>
      <c r="N39" s="415">
        <v>0</v>
      </c>
      <c r="O39" s="415">
        <v>0</v>
      </c>
      <c r="P39" s="415">
        <v>0</v>
      </c>
      <c r="Q39" s="415">
        <v>0</v>
      </c>
      <c r="R39" s="415">
        <v>0</v>
      </c>
    </row>
    <row r="40" spans="1:18" ht="12.75">
      <c r="A40" s="401" t="s">
        <v>562</v>
      </c>
      <c r="B40" s="60" t="s">
        <v>550</v>
      </c>
      <c r="C40" s="415">
        <v>0</v>
      </c>
      <c r="D40" s="415">
        <v>0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ht="12.75">
      <c r="A41" s="401" t="s">
        <v>563</v>
      </c>
      <c r="B41" s="402" t="s">
        <v>552</v>
      </c>
      <c r="C41" s="414">
        <f>E41+G41+I41+K41+M41+O41+Q41</f>
        <v>0</v>
      </c>
      <c r="D41" s="414">
        <f>F41+H41+J41+L41+N41+P41+R41</f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</row>
    <row r="42" spans="1:18" ht="12.75">
      <c r="A42" s="401" t="s">
        <v>564</v>
      </c>
      <c r="B42" s="60" t="s">
        <v>554</v>
      </c>
      <c r="C42" s="1">
        <v>0</v>
      </c>
      <c r="D42" s="1">
        <v>0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  <row r="43" spans="1:18" ht="13.5" customHeight="1">
      <c r="A43" s="401" t="s">
        <v>565</v>
      </c>
      <c r="B43" s="416" t="s">
        <v>556</v>
      </c>
      <c r="C43" s="414">
        <f>I43+K43</f>
        <v>0</v>
      </c>
      <c r="D43" s="414">
        <f>J43+L43</f>
        <v>0</v>
      </c>
      <c r="E43" s="132"/>
      <c r="F43" s="132"/>
      <c r="G43" s="132"/>
      <c r="H43" s="132"/>
      <c r="I43" s="417">
        <v>0</v>
      </c>
      <c r="J43" s="417">
        <v>0</v>
      </c>
      <c r="K43" s="417">
        <v>0</v>
      </c>
      <c r="L43" s="417">
        <v>0</v>
      </c>
      <c r="M43" s="420"/>
      <c r="N43" s="420"/>
      <c r="O43" s="420"/>
      <c r="P43" s="420"/>
      <c r="Q43" s="420"/>
      <c r="R43" s="420"/>
    </row>
    <row r="44" spans="1:18" ht="13.5" customHeight="1">
      <c r="A44" s="401" t="s">
        <v>566</v>
      </c>
      <c r="B44" s="60" t="s">
        <v>558</v>
      </c>
      <c r="C44" s="1">
        <v>0</v>
      </c>
      <c r="D44" s="1">
        <v>0</v>
      </c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</row>
    <row r="45" spans="1:19" ht="12.75">
      <c r="A45" s="175"/>
      <c r="B45" s="54" t="s">
        <v>567</v>
      </c>
      <c r="C45" s="418">
        <f>SUM(C39:C44)</f>
        <v>0</v>
      </c>
      <c r="D45" s="418">
        <f>SUM(D39:D44)</f>
        <v>0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23"/>
    </row>
    <row r="46" spans="1:18" ht="12.75">
      <c r="A46" s="412" t="s">
        <v>568</v>
      </c>
      <c r="B46" s="413" t="s">
        <v>25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12.75">
      <c r="A47" s="401" t="s">
        <v>569</v>
      </c>
      <c r="B47" s="60" t="s">
        <v>548</v>
      </c>
      <c r="C47" s="414">
        <f>E47+G47+I47+K47+M47+O47+Q47</f>
        <v>0</v>
      </c>
      <c r="D47" s="414">
        <f>F47+H47+J47+L47+N47+P47+R47</f>
        <v>0</v>
      </c>
      <c r="E47" s="415">
        <v>0</v>
      </c>
      <c r="F47" s="415">
        <v>0</v>
      </c>
      <c r="G47" s="415">
        <v>0</v>
      </c>
      <c r="H47" s="415">
        <v>0</v>
      </c>
      <c r="I47" s="415">
        <v>0</v>
      </c>
      <c r="J47" s="415">
        <v>0</v>
      </c>
      <c r="K47" s="415">
        <v>0</v>
      </c>
      <c r="L47" s="415">
        <v>0</v>
      </c>
      <c r="M47" s="415">
        <v>0</v>
      </c>
      <c r="N47" s="415">
        <v>0</v>
      </c>
      <c r="O47" s="415">
        <v>0</v>
      </c>
      <c r="P47" s="415">
        <v>0</v>
      </c>
      <c r="Q47" s="415">
        <v>0</v>
      </c>
      <c r="R47" s="415">
        <v>0</v>
      </c>
    </row>
    <row r="48" spans="1:18" ht="12.75">
      <c r="A48" s="401" t="s">
        <v>570</v>
      </c>
      <c r="B48" s="60" t="s">
        <v>550</v>
      </c>
      <c r="C48" s="415">
        <v>0</v>
      </c>
      <c r="D48" s="415">
        <v>0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18" ht="12.75">
      <c r="A49" s="401" t="s">
        <v>571</v>
      </c>
      <c r="B49" s="402" t="s">
        <v>552</v>
      </c>
      <c r="C49" s="414">
        <f>E49+G49+I49+K49+M49+O49+Q49</f>
        <v>0</v>
      </c>
      <c r="D49" s="414">
        <f>F49+H49+J49+L49+N49+P49+R49</f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1:18" ht="12.75">
      <c r="A50" s="401" t="s">
        <v>572</v>
      </c>
      <c r="B50" s="60" t="s">
        <v>554</v>
      </c>
      <c r="C50" s="1">
        <v>0</v>
      </c>
      <c r="D50" s="1">
        <v>0</v>
      </c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</row>
    <row r="51" spans="1:18" ht="13.5" customHeight="1">
      <c r="A51" s="401" t="s">
        <v>573</v>
      </c>
      <c r="B51" s="416" t="s">
        <v>556</v>
      </c>
      <c r="C51" s="414">
        <f>I51+K51</f>
        <v>0</v>
      </c>
      <c r="D51" s="414">
        <f>J51+L51</f>
        <v>0</v>
      </c>
      <c r="E51" s="132"/>
      <c r="F51" s="132"/>
      <c r="G51" s="132"/>
      <c r="H51" s="132"/>
      <c r="I51" s="417">
        <v>0</v>
      </c>
      <c r="J51" s="417">
        <v>0</v>
      </c>
      <c r="K51" s="417">
        <v>0</v>
      </c>
      <c r="L51" s="417">
        <v>0</v>
      </c>
      <c r="M51" s="420"/>
      <c r="N51" s="420"/>
      <c r="O51" s="420"/>
      <c r="P51" s="420"/>
      <c r="Q51" s="420"/>
      <c r="R51" s="420"/>
    </row>
    <row r="52" spans="1:18" ht="13.5" customHeight="1">
      <c r="A52" s="401" t="s">
        <v>574</v>
      </c>
      <c r="B52" s="60" t="s">
        <v>558</v>
      </c>
      <c r="C52" s="1">
        <v>0</v>
      </c>
      <c r="D52" s="1">
        <v>0</v>
      </c>
      <c r="E52" s="420"/>
      <c r="F52" s="420"/>
      <c r="G52" s="420"/>
      <c r="H52" s="420"/>
      <c r="I52" s="421"/>
      <c r="J52" s="421"/>
      <c r="K52" s="421"/>
      <c r="L52" s="421"/>
      <c r="M52" s="420"/>
      <c r="N52" s="420"/>
      <c r="O52" s="420"/>
      <c r="P52" s="420"/>
      <c r="Q52" s="420"/>
      <c r="R52" s="420"/>
    </row>
    <row r="53" spans="1:19" ht="12.75">
      <c r="A53" s="175"/>
      <c r="B53" s="54" t="s">
        <v>575</v>
      </c>
      <c r="C53" s="418">
        <f>SUM(C47:C52)</f>
        <v>0</v>
      </c>
      <c r="D53" s="418">
        <f>SUM(D47:D52)</f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23"/>
    </row>
    <row r="54" spans="1:18" ht="12.75">
      <c r="A54" s="407"/>
      <c r="B54" s="72" t="s">
        <v>576</v>
      </c>
      <c r="C54" s="418">
        <f>C37+C45+C53</f>
        <v>0</v>
      </c>
      <c r="D54" s="418">
        <f>D37+D45+D53</f>
        <v>0</v>
      </c>
      <c r="E54" s="146"/>
      <c r="F54" s="422"/>
      <c r="G54" s="422"/>
      <c r="H54" s="422"/>
      <c r="I54" s="422"/>
      <c r="J54" s="422"/>
      <c r="K54" s="146"/>
      <c r="L54" s="129"/>
      <c r="M54" s="146"/>
      <c r="N54" s="408"/>
      <c r="O54" s="147"/>
      <c r="P54" s="147"/>
      <c r="Q54" s="147"/>
      <c r="R54" s="147"/>
    </row>
    <row r="55" spans="1:18" ht="12.75">
      <c r="A55" s="54" t="s">
        <v>577</v>
      </c>
      <c r="B55" s="67" t="s">
        <v>578</v>
      </c>
      <c r="C55" s="423">
        <v>0</v>
      </c>
      <c r="D55" s="424">
        <v>0</v>
      </c>
      <c r="E55" s="400"/>
      <c r="F55" s="146"/>
      <c r="G55" s="400"/>
      <c r="H55" s="400"/>
      <c r="I55" s="146"/>
      <c r="J55" s="146"/>
      <c r="K55" s="400"/>
      <c r="L55" s="425"/>
      <c r="M55" s="146"/>
      <c r="N55" s="425"/>
      <c r="O55" s="146"/>
      <c r="P55" s="146"/>
      <c r="Q55" s="146"/>
      <c r="R55" s="400"/>
    </row>
    <row r="56" spans="1:18" ht="12.75">
      <c r="A56" s="54"/>
      <c r="B56" s="51" t="s">
        <v>213</v>
      </c>
      <c r="C56" s="418">
        <f>C13+C21+C26+C28+C54+C55</f>
        <v>0</v>
      </c>
      <c r="D56" s="426">
        <f>D13+D21+D26+D28+D54+D55</f>
        <v>0</v>
      </c>
      <c r="E56" s="400"/>
      <c r="F56" s="146"/>
      <c r="G56" s="400"/>
      <c r="H56" s="400"/>
      <c r="I56" s="146"/>
      <c r="J56" s="146"/>
      <c r="K56" s="400"/>
      <c r="L56" s="425"/>
      <c r="M56" s="427"/>
      <c r="N56" s="428"/>
      <c r="O56" s="427"/>
      <c r="P56" s="146"/>
      <c r="Q56" s="146"/>
      <c r="R56" s="400"/>
    </row>
    <row r="57" spans="1:18" ht="13.5" thickBot="1">
      <c r="A57" s="240"/>
      <c r="B57" s="240"/>
      <c r="C57" s="429"/>
      <c r="D57" s="429"/>
      <c r="E57" s="253"/>
      <c r="F57" s="253"/>
      <c r="G57" s="253"/>
      <c r="H57" s="253"/>
      <c r="I57" s="253"/>
      <c r="J57" s="253"/>
      <c r="K57" s="253"/>
      <c r="L57" s="253"/>
      <c r="M57" s="430"/>
      <c r="N57" s="430"/>
      <c r="O57" s="430"/>
      <c r="P57" s="253"/>
      <c r="Q57" s="253"/>
      <c r="R57" s="253"/>
    </row>
    <row r="58" spans="1:2" ht="12.75">
      <c r="A58" s="431" t="s">
        <v>579</v>
      </c>
      <c r="B58" s="432" t="s">
        <v>580</v>
      </c>
    </row>
    <row r="59" spans="1:16" ht="12.75">
      <c r="A59" s="434"/>
      <c r="B59" s="435" t="s">
        <v>581</v>
      </c>
      <c r="O59" s="436"/>
      <c r="P59" s="436"/>
    </row>
    <row r="60" spans="1:2" ht="11.25" customHeight="1">
      <c r="A60" s="434"/>
      <c r="B60" s="435" t="s">
        <v>582</v>
      </c>
    </row>
    <row r="61" spans="1:3" ht="12.75">
      <c r="A61" s="434"/>
      <c r="B61" s="437" t="s">
        <v>583</v>
      </c>
      <c r="C61" s="253"/>
    </row>
    <row r="62" spans="1:3" ht="12.75">
      <c r="A62" s="434"/>
      <c r="B62" s="437" t="s">
        <v>584</v>
      </c>
      <c r="C62" s="253"/>
    </row>
    <row r="63" spans="1:3" ht="13.5" thickBot="1">
      <c r="A63" s="438"/>
      <c r="B63" s="439" t="s">
        <v>585</v>
      </c>
      <c r="C63" s="253"/>
    </row>
    <row r="64" spans="1:2" ht="12.75">
      <c r="A64" s="440"/>
      <c r="B64" s="23"/>
    </row>
    <row r="65" ht="12.75">
      <c r="B65" s="23"/>
    </row>
    <row r="66" spans="2:13" ht="12.75">
      <c r="B66" s="23"/>
      <c r="M66" s="436"/>
    </row>
    <row r="67" spans="2:13" ht="12.75">
      <c r="B67" s="23"/>
      <c r="M67" s="436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80" spans="1:2" ht="12.75">
      <c r="A80" s="441"/>
      <c r="B80" s="442"/>
    </row>
    <row r="81" spans="1:2" ht="12.75">
      <c r="A81" s="441"/>
      <c r="B81" s="442"/>
    </row>
    <row r="82" spans="1:2" ht="12.75">
      <c r="A82" s="441"/>
      <c r="B82" s="442"/>
    </row>
    <row r="83" spans="1:2" ht="12.75">
      <c r="A83" s="441"/>
      <c r="B83" s="442"/>
    </row>
    <row r="84" spans="1:2" ht="12.75">
      <c r="A84" s="441"/>
      <c r="B84" s="442"/>
    </row>
    <row r="85" spans="1:2" ht="12.75">
      <c r="A85" s="441"/>
      <c r="B85" s="442"/>
    </row>
    <row r="86" spans="1:2" ht="12.75">
      <c r="A86" s="441"/>
      <c r="B86" s="442"/>
    </row>
    <row r="87" ht="12.75">
      <c r="A87" s="442"/>
    </row>
    <row r="88" spans="1:2" ht="12.75">
      <c r="A88" s="441"/>
      <c r="B88" s="442"/>
    </row>
    <row r="91" ht="12.75">
      <c r="A91" s="443"/>
    </row>
    <row r="92" ht="12.75">
      <c r="A92" s="443"/>
    </row>
  </sheetData>
  <sheetProtection password="E2CC" sheet="1" objects="1" scenarios="1"/>
  <mergeCells count="14">
    <mergeCell ref="Q3:R3"/>
    <mergeCell ref="C1:D2"/>
    <mergeCell ref="C3:D3"/>
    <mergeCell ref="M3:N3"/>
    <mergeCell ref="O1:P2"/>
    <mergeCell ref="O3:P3"/>
    <mergeCell ref="E3:F3"/>
    <mergeCell ref="G3:H3"/>
    <mergeCell ref="I3:J3"/>
    <mergeCell ref="K3:L3"/>
    <mergeCell ref="A1:A2"/>
    <mergeCell ref="B1:B2"/>
    <mergeCell ref="E1:N2"/>
    <mergeCell ref="Q1:R2"/>
  </mergeCells>
  <printOptions/>
  <pageMargins left="0.17" right="0.17" top="0.7" bottom="0.72" header="0.5118110236220472" footer="0.5118110236220472"/>
  <pageSetup fitToHeight="1" fitToWidth="1" horizontalDpi="600" verticalDpi="600" orientation="landscape" paperSize="8" scale="31" r:id="rId1"/>
  <headerFooter alignWithMargins="0">
    <oddHeader>&amp;R&amp;A</oddHeader>
    <oddFooter>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D45"/>
  <sheetViews>
    <sheetView showGridLines="0" zoomScale="75" zoomScaleNormal="75" zoomScaleSheetLayoutView="75" workbookViewId="0" topLeftCell="A1">
      <selection activeCell="B3" sqref="B3:D3"/>
    </sheetView>
  </sheetViews>
  <sheetFormatPr defaultColWidth="11.421875" defaultRowHeight="12.75"/>
  <cols>
    <col min="1" max="1" width="9.421875" style="241" customWidth="1"/>
    <col min="2" max="2" width="55.421875" style="241" customWidth="1"/>
    <col min="3" max="3" width="57.8515625" style="241" customWidth="1"/>
    <col min="4" max="4" width="31.28125" style="241" customWidth="1"/>
    <col min="5" max="16384" width="11.421875" style="241" customWidth="1"/>
  </cols>
  <sheetData>
    <row r="1" spans="1:4" ht="18" customHeight="1">
      <c r="A1" s="547" t="s">
        <v>357</v>
      </c>
      <c r="B1" s="549" t="s">
        <v>450</v>
      </c>
      <c r="C1" s="551" t="str">
        <f>'Allgemeine Informationen'!B8</f>
        <v>                                   Geschäftsjahr 2008</v>
      </c>
      <c r="D1" s="553" t="str">
        <f>'Allgemeine Informationen'!C11</f>
        <v>MUSTERNETZBETREIBER</v>
      </c>
    </row>
    <row r="2" spans="1:4" ht="18" customHeight="1">
      <c r="A2" s="548"/>
      <c r="B2" s="550"/>
      <c r="C2" s="552"/>
      <c r="D2" s="554"/>
    </row>
    <row r="3" spans="1:4" ht="18" customHeight="1">
      <c r="A3" s="259" t="s">
        <v>355</v>
      </c>
      <c r="B3" s="564"/>
      <c r="C3" s="565"/>
      <c r="D3" s="566"/>
    </row>
    <row r="4" spans="1:4" ht="12.75" customHeight="1">
      <c r="A4" s="260"/>
      <c r="B4" s="555"/>
      <c r="C4" s="556"/>
      <c r="D4" s="557"/>
    </row>
    <row r="5" spans="1:4" s="23" customFormat="1" ht="12.75" customHeight="1">
      <c r="A5" s="261"/>
      <c r="B5" s="558"/>
      <c r="C5" s="559"/>
      <c r="D5" s="560"/>
    </row>
    <row r="6" spans="1:4" s="24" customFormat="1" ht="12.75" customHeight="1">
      <c r="A6" s="261"/>
      <c r="B6" s="561"/>
      <c r="C6" s="562"/>
      <c r="D6" s="563"/>
    </row>
    <row r="7" spans="1:4" s="24" customFormat="1" ht="12.75" customHeight="1">
      <c r="A7" s="261"/>
      <c r="B7" s="561"/>
      <c r="C7" s="562"/>
      <c r="D7" s="563"/>
    </row>
    <row r="8" spans="1:4" s="24" customFormat="1" ht="12.75" customHeight="1">
      <c r="A8" s="261"/>
      <c r="B8" s="561"/>
      <c r="C8" s="562"/>
      <c r="D8" s="563"/>
    </row>
    <row r="9" spans="1:4" s="24" customFormat="1" ht="12.75" customHeight="1">
      <c r="A9" s="261"/>
      <c r="B9" s="558"/>
      <c r="C9" s="559"/>
      <c r="D9" s="560"/>
    </row>
    <row r="10" spans="1:4" s="23" customFormat="1" ht="12.75" customHeight="1">
      <c r="A10" s="261"/>
      <c r="B10" s="558"/>
      <c r="C10" s="559"/>
      <c r="D10" s="560"/>
    </row>
    <row r="11" spans="1:4" s="24" customFormat="1" ht="12.75" customHeight="1">
      <c r="A11" s="261"/>
      <c r="B11" s="561"/>
      <c r="C11" s="562"/>
      <c r="D11" s="563"/>
    </row>
    <row r="12" spans="1:4" s="24" customFormat="1" ht="12.75" customHeight="1">
      <c r="A12" s="261"/>
      <c r="B12" s="561"/>
      <c r="C12" s="562"/>
      <c r="D12" s="563"/>
    </row>
    <row r="13" spans="1:4" s="24" customFormat="1" ht="12.75" customHeight="1">
      <c r="A13" s="261"/>
      <c r="B13" s="561"/>
      <c r="C13" s="562"/>
      <c r="D13" s="563"/>
    </row>
    <row r="14" spans="1:4" s="24" customFormat="1" ht="12.75" customHeight="1">
      <c r="A14" s="261"/>
      <c r="B14" s="558"/>
      <c r="C14" s="559"/>
      <c r="D14" s="560"/>
    </row>
    <row r="15" spans="1:4" s="23" customFormat="1" ht="12.75" customHeight="1">
      <c r="A15" s="261"/>
      <c r="B15" s="558"/>
      <c r="C15" s="559"/>
      <c r="D15" s="560"/>
    </row>
    <row r="16" spans="1:4" s="24" customFormat="1" ht="12.75" customHeight="1">
      <c r="A16" s="261"/>
      <c r="B16" s="561"/>
      <c r="C16" s="562"/>
      <c r="D16" s="563"/>
    </row>
    <row r="17" spans="1:4" s="24" customFormat="1" ht="12.75" customHeight="1">
      <c r="A17" s="261"/>
      <c r="B17" s="561"/>
      <c r="C17" s="562"/>
      <c r="D17" s="563"/>
    </row>
    <row r="18" spans="1:4" s="24" customFormat="1" ht="12.75" customHeight="1">
      <c r="A18" s="261"/>
      <c r="B18" s="561"/>
      <c r="C18" s="562"/>
      <c r="D18" s="563"/>
    </row>
    <row r="19" spans="1:4" s="24" customFormat="1" ht="12.75" customHeight="1">
      <c r="A19" s="261"/>
      <c r="B19" s="561"/>
      <c r="C19" s="562"/>
      <c r="D19" s="563"/>
    </row>
    <row r="20" spans="1:4" s="24" customFormat="1" ht="12.75" customHeight="1">
      <c r="A20" s="261"/>
      <c r="B20" s="558"/>
      <c r="C20" s="559"/>
      <c r="D20" s="560"/>
    </row>
    <row r="21" spans="1:4" s="23" customFormat="1" ht="12.75" customHeight="1">
      <c r="A21" s="261"/>
      <c r="B21" s="558"/>
      <c r="C21" s="559"/>
      <c r="D21" s="560"/>
    </row>
    <row r="22" spans="1:4" s="24" customFormat="1" ht="12.75" customHeight="1">
      <c r="A22" s="261"/>
      <c r="B22" s="561"/>
      <c r="C22" s="562"/>
      <c r="D22" s="563"/>
    </row>
    <row r="23" spans="1:4" s="24" customFormat="1" ht="12.75" customHeight="1">
      <c r="A23" s="261"/>
      <c r="B23" s="561"/>
      <c r="C23" s="562"/>
      <c r="D23" s="563"/>
    </row>
    <row r="24" spans="1:4" s="24" customFormat="1" ht="12.75" customHeight="1">
      <c r="A24" s="261"/>
      <c r="B24" s="561"/>
      <c r="C24" s="562"/>
      <c r="D24" s="563"/>
    </row>
    <row r="25" spans="1:4" s="24" customFormat="1" ht="12.75" customHeight="1">
      <c r="A25" s="261"/>
      <c r="B25" s="561"/>
      <c r="C25" s="562"/>
      <c r="D25" s="563"/>
    </row>
    <row r="26" spans="1:4" s="24" customFormat="1" ht="12.75" customHeight="1">
      <c r="A26" s="261"/>
      <c r="B26" s="561"/>
      <c r="C26" s="562"/>
      <c r="D26" s="563"/>
    </row>
    <row r="27" spans="1:4" s="24" customFormat="1" ht="12.75" customHeight="1">
      <c r="A27" s="261"/>
      <c r="B27" s="558"/>
      <c r="C27" s="559"/>
      <c r="D27" s="560"/>
    </row>
    <row r="28" spans="1:4" s="23" customFormat="1" ht="12.75" customHeight="1">
      <c r="A28" s="261"/>
      <c r="B28" s="558"/>
      <c r="C28" s="559"/>
      <c r="D28" s="560"/>
    </row>
    <row r="29" spans="1:4" s="24" customFormat="1" ht="12.75" customHeight="1">
      <c r="A29" s="261"/>
      <c r="B29" s="561"/>
      <c r="C29" s="562"/>
      <c r="D29" s="563"/>
    </row>
    <row r="30" spans="1:4" s="23" customFormat="1" ht="12.75" customHeight="1">
      <c r="A30" s="261"/>
      <c r="B30" s="558"/>
      <c r="C30" s="559"/>
      <c r="D30" s="560"/>
    </row>
    <row r="31" spans="1:4" s="23" customFormat="1" ht="12.75" customHeight="1">
      <c r="A31" s="261"/>
      <c r="B31" s="558"/>
      <c r="C31" s="559"/>
      <c r="D31" s="560"/>
    </row>
    <row r="32" spans="1:4" s="23" customFormat="1" ht="12.75" customHeight="1">
      <c r="A32" s="261"/>
      <c r="B32" s="558"/>
      <c r="C32" s="559"/>
      <c r="D32" s="560"/>
    </row>
    <row r="33" spans="1:4" s="23" customFormat="1" ht="12.75" customHeight="1">
      <c r="A33" s="261"/>
      <c r="B33" s="558"/>
      <c r="C33" s="559"/>
      <c r="D33" s="560"/>
    </row>
    <row r="34" spans="1:4" s="23" customFormat="1" ht="12.75" customHeight="1">
      <c r="A34" s="358"/>
      <c r="B34" s="341"/>
      <c r="D34" s="355"/>
    </row>
    <row r="35" spans="1:4" s="23" customFormat="1" ht="12.75" customHeight="1">
      <c r="A35" s="358"/>
      <c r="B35" s="341"/>
      <c r="D35" s="355"/>
    </row>
    <row r="36" spans="1:4" s="23" customFormat="1" ht="12.75" customHeight="1">
      <c r="A36" s="358"/>
      <c r="B36" s="341"/>
      <c r="D36" s="355"/>
    </row>
    <row r="37" spans="1:4" s="23" customFormat="1" ht="12.75" customHeight="1">
      <c r="A37" s="358"/>
      <c r="B37" s="341"/>
      <c r="D37" s="355"/>
    </row>
    <row r="38" spans="1:4" s="23" customFormat="1" ht="12.75" customHeight="1">
      <c r="A38" s="358"/>
      <c r="B38" s="341"/>
      <c r="D38" s="355"/>
    </row>
    <row r="39" spans="1:4" s="23" customFormat="1" ht="12.75" customHeight="1">
      <c r="A39" s="358"/>
      <c r="B39" s="341"/>
      <c r="D39" s="355"/>
    </row>
    <row r="40" spans="1:4" s="23" customFormat="1" ht="12.75" customHeight="1">
      <c r="A40" s="358"/>
      <c r="B40" s="341"/>
      <c r="D40" s="355"/>
    </row>
    <row r="41" spans="1:4" s="23" customFormat="1" ht="12.75" customHeight="1">
      <c r="A41" s="358"/>
      <c r="B41" s="341"/>
      <c r="D41" s="355"/>
    </row>
    <row r="42" spans="1:4" s="23" customFormat="1" ht="12.75" customHeight="1">
      <c r="A42" s="358"/>
      <c r="B42" s="341"/>
      <c r="D42" s="355"/>
    </row>
    <row r="43" spans="1:4" s="23" customFormat="1" ht="12.75" customHeight="1">
      <c r="A43" s="358"/>
      <c r="B43" s="341"/>
      <c r="D43" s="355"/>
    </row>
    <row r="44" spans="1:4" s="23" customFormat="1" ht="12.75" customHeight="1">
      <c r="A44" s="358"/>
      <c r="B44" s="341"/>
      <c r="D44" s="355"/>
    </row>
    <row r="45" spans="1:4" s="23" customFormat="1" ht="12.75" customHeight="1">
      <c r="A45" s="359"/>
      <c r="B45" s="357"/>
      <c r="C45" s="354"/>
      <c r="D45" s="356"/>
    </row>
    <row r="46" s="23" customFormat="1" ht="12.75" customHeight="1"/>
    <row r="47" s="23" customFormat="1" ht="12.75" customHeight="1"/>
    <row r="48" s="23" customFormat="1" ht="12.75" customHeight="1"/>
    <row r="49" s="23" customFormat="1" ht="12.75"/>
    <row r="50" s="23" customFormat="1" ht="12.75"/>
    <row r="51" s="23" customFormat="1" ht="12.75"/>
    <row r="52" s="23" customFormat="1" ht="12.75"/>
  </sheetData>
  <sheetProtection password="E2CC" sheet="1" objects="1" scenarios="1"/>
  <mergeCells count="35">
    <mergeCell ref="B32:D32"/>
    <mergeCell ref="B33:D33"/>
    <mergeCell ref="B3:D3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1:A2"/>
    <mergeCell ref="B1:B2"/>
    <mergeCell ref="C1:C2"/>
    <mergeCell ref="D1:D2"/>
  </mergeCells>
  <dataValidations count="1">
    <dataValidation operator="greaterThanOrEqual" allowBlank="1" showInputMessage="1" showErrorMessage="1" errorTitle="Fehlermeldung" error="Nur Zahlen, die größer oder gleich Null sind dürfen eingegeben werden!" sqref="B4:D33"/>
  </dataValidations>
  <printOptions/>
  <pageMargins left="0.41" right="0.41" top="0.59" bottom="0.61" header="0.39" footer="0.4"/>
  <pageSetup fitToHeight="1" fitToWidth="1" horizontalDpi="600" verticalDpi="600" orientation="landscape" paperSize="9" scale="91" r:id="rId1"/>
  <headerFooter alignWithMargins="0">
    <oddHeader>&amp;R&amp;A</oddHeader>
    <oddFooter>&amp;C&amp;F&amp;RSeite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O36"/>
  <sheetViews>
    <sheetView zoomScale="75" zoomScaleNormal="75" zoomScaleSheetLayoutView="85" workbookViewId="0" topLeftCell="A1">
      <pane xSplit="2" topLeftCell="C1" activePane="topRight" state="frozen"/>
      <selection pane="topLeft" activeCell="B13" sqref="B13:J13"/>
      <selection pane="topRight" activeCell="B41" sqref="B41"/>
    </sheetView>
  </sheetViews>
  <sheetFormatPr defaultColWidth="11.421875" defaultRowHeight="12.75"/>
  <cols>
    <col min="1" max="1" width="8.421875" style="332" customWidth="1"/>
    <col min="2" max="2" width="40.00390625" style="328" bestFit="1" customWidth="1"/>
    <col min="3" max="3" width="22.28125" style="328" customWidth="1"/>
    <col min="4" max="5" width="22.28125" style="333" customWidth="1"/>
    <col min="6" max="6" width="22.28125" style="328" customWidth="1"/>
    <col min="7" max="8" width="22.28125" style="333" customWidth="1"/>
    <col min="9" max="9" width="22.28125" style="328" customWidth="1"/>
    <col min="10" max="11" width="22.28125" style="333" customWidth="1"/>
    <col min="12" max="12" width="22.28125" style="328" customWidth="1"/>
    <col min="13" max="14" width="22.28125" style="333" customWidth="1"/>
    <col min="15" max="15" width="22.28125" style="328" customWidth="1"/>
    <col min="16" max="16" width="18.140625" style="328" customWidth="1"/>
    <col min="17" max="16384" width="11.421875" style="328" customWidth="1"/>
  </cols>
  <sheetData>
    <row r="1" spans="1:15" s="327" customFormat="1" ht="36" customHeight="1">
      <c r="A1" s="305" t="s">
        <v>462</v>
      </c>
      <c r="B1" s="306" t="s">
        <v>365</v>
      </c>
      <c r="C1" s="388" t="str">
        <f>'H. Anmerkungen BW'!C1:C2</f>
        <v>                                   Geschäftsjahr 2008</v>
      </c>
      <c r="D1" s="567" t="str">
        <f>'Allgemeine Informationen'!C11</f>
        <v>MUSTERNETZBETREIBER</v>
      </c>
      <c r="E1" s="567"/>
      <c r="F1" s="568" t="str">
        <f>'Allgemeine Informationen'!C11</f>
        <v>MUSTERNETZBETREIBER</v>
      </c>
      <c r="G1" s="567"/>
      <c r="H1" s="569"/>
      <c r="I1" s="567" t="str">
        <f>'Allgemeine Informationen'!C11</f>
        <v>MUSTERNETZBETREIBER</v>
      </c>
      <c r="J1" s="567"/>
      <c r="K1" s="569"/>
      <c r="L1" s="567" t="str">
        <f>'Allgemeine Informationen'!C11</f>
        <v>MUSTERNETZBETREIBER</v>
      </c>
      <c r="M1" s="567"/>
      <c r="N1" s="567"/>
      <c r="O1" s="373"/>
    </row>
    <row r="2" spans="1:15" ht="51">
      <c r="A2" s="307"/>
      <c r="B2" s="273"/>
      <c r="C2" s="297" t="s">
        <v>223</v>
      </c>
      <c r="D2" s="298" t="s">
        <v>367</v>
      </c>
      <c r="E2" s="374" t="s">
        <v>390</v>
      </c>
      <c r="F2" s="297" t="s">
        <v>224</v>
      </c>
      <c r="G2" s="298" t="s">
        <v>367</v>
      </c>
      <c r="H2" s="374" t="s">
        <v>391</v>
      </c>
      <c r="I2" s="360" t="s">
        <v>225</v>
      </c>
      <c r="J2" s="298" t="s">
        <v>367</v>
      </c>
      <c r="K2" s="298" t="s">
        <v>392</v>
      </c>
      <c r="L2" s="298" t="s">
        <v>366</v>
      </c>
      <c r="M2" s="298" t="s">
        <v>367</v>
      </c>
      <c r="N2" s="298" t="s">
        <v>368</v>
      </c>
      <c r="O2" s="299" t="s">
        <v>42</v>
      </c>
    </row>
    <row r="3" spans="1:15" ht="12.75">
      <c r="A3" s="308"/>
      <c r="B3" s="274"/>
      <c r="C3" s="275" t="s">
        <v>1</v>
      </c>
      <c r="D3" s="276" t="s">
        <v>1</v>
      </c>
      <c r="E3" s="375" t="s">
        <v>1</v>
      </c>
      <c r="F3" s="275" t="s">
        <v>1</v>
      </c>
      <c r="G3" s="276" t="s">
        <v>1</v>
      </c>
      <c r="H3" s="375" t="s">
        <v>1</v>
      </c>
      <c r="I3" s="361" t="s">
        <v>1</v>
      </c>
      <c r="J3" s="276" t="s">
        <v>1</v>
      </c>
      <c r="K3" s="276" t="s">
        <v>1</v>
      </c>
      <c r="L3" s="276" t="s">
        <v>1</v>
      </c>
      <c r="M3" s="276" t="s">
        <v>1</v>
      </c>
      <c r="N3" s="276" t="s">
        <v>1</v>
      </c>
      <c r="O3" s="277"/>
    </row>
    <row r="4" spans="1:15" ht="15.75">
      <c r="A4" s="309" t="s">
        <v>463</v>
      </c>
      <c r="B4" s="278" t="s">
        <v>369</v>
      </c>
      <c r="C4" s="279"/>
      <c r="D4" s="280"/>
      <c r="E4" s="376"/>
      <c r="F4" s="279"/>
      <c r="G4" s="280"/>
      <c r="H4" s="376"/>
      <c r="I4" s="362"/>
      <c r="J4" s="280"/>
      <c r="K4" s="280"/>
      <c r="L4" s="280"/>
      <c r="M4" s="280"/>
      <c r="N4" s="280"/>
      <c r="O4" s="281"/>
    </row>
    <row r="5" spans="1:15" ht="12.75">
      <c r="A5" s="310"/>
      <c r="B5" s="282"/>
      <c r="C5" s="283"/>
      <c r="D5" s="284"/>
      <c r="E5" s="377"/>
      <c r="F5" s="283"/>
      <c r="G5" s="284"/>
      <c r="H5" s="377"/>
      <c r="I5" s="363"/>
      <c r="J5" s="284"/>
      <c r="K5" s="284"/>
      <c r="L5" s="284"/>
      <c r="M5" s="284"/>
      <c r="N5" s="284"/>
      <c r="O5" s="285"/>
    </row>
    <row r="6" spans="1:15" ht="12.75">
      <c r="A6" s="311" t="s">
        <v>464</v>
      </c>
      <c r="B6" s="286" t="s">
        <v>365</v>
      </c>
      <c r="C6" s="334">
        <v>0</v>
      </c>
      <c r="D6" s="334">
        <v>0</v>
      </c>
      <c r="E6" s="378">
        <f>+E7*E8+E9-E12</f>
        <v>0</v>
      </c>
      <c r="F6" s="334">
        <v>0</v>
      </c>
      <c r="G6" s="334">
        <v>0</v>
      </c>
      <c r="H6" s="378">
        <f>+H7*H8+H9-H12</f>
        <v>0</v>
      </c>
      <c r="I6" s="364">
        <v>0</v>
      </c>
      <c r="J6" s="334">
        <v>0</v>
      </c>
      <c r="K6" s="138">
        <f aca="true" t="shared" si="0" ref="K6:K13">I6+J6</f>
        <v>0</v>
      </c>
      <c r="L6" s="138">
        <f aca="true" t="shared" si="1" ref="L6:L12">+C6+F6+I6</f>
        <v>0</v>
      </c>
      <c r="M6" s="138">
        <f aca="true" t="shared" si="2" ref="M6:M12">+D6+G6+J6</f>
        <v>0</v>
      </c>
      <c r="N6" s="138">
        <f aca="true" t="shared" si="3" ref="N6:N12">+E6+H6+K6</f>
        <v>0</v>
      </c>
      <c r="O6" s="287"/>
    </row>
    <row r="7" spans="1:15" ht="12.75">
      <c r="A7" s="311" t="s">
        <v>465</v>
      </c>
      <c r="B7" s="286" t="s">
        <v>377</v>
      </c>
      <c r="C7" s="334">
        <v>0</v>
      </c>
      <c r="D7" s="334">
        <v>0</v>
      </c>
      <c r="E7" s="378">
        <f aca="true" t="shared" si="4" ref="E7:E13">C7+D7</f>
        <v>0</v>
      </c>
      <c r="F7" s="334">
        <v>0</v>
      </c>
      <c r="G7" s="334">
        <v>0</v>
      </c>
      <c r="H7" s="378">
        <f aca="true" t="shared" si="5" ref="H7:H13">F7+G7</f>
        <v>0</v>
      </c>
      <c r="I7" s="364">
        <v>0</v>
      </c>
      <c r="J7" s="334">
        <v>0</v>
      </c>
      <c r="K7" s="138">
        <f t="shared" si="0"/>
        <v>0</v>
      </c>
      <c r="L7" s="138">
        <f t="shared" si="1"/>
        <v>0</v>
      </c>
      <c r="M7" s="138">
        <f t="shared" si="2"/>
        <v>0</v>
      </c>
      <c r="N7" s="138">
        <f t="shared" si="3"/>
        <v>0</v>
      </c>
      <c r="O7" s="287"/>
    </row>
    <row r="8" spans="1:15" ht="12.75">
      <c r="A8" s="311" t="s">
        <v>466</v>
      </c>
      <c r="B8" s="286" t="s">
        <v>370</v>
      </c>
      <c r="C8" s="339">
        <v>0</v>
      </c>
      <c r="D8" s="339">
        <v>0</v>
      </c>
      <c r="E8" s="378">
        <f t="shared" si="4"/>
        <v>0</v>
      </c>
      <c r="F8" s="339">
        <v>0</v>
      </c>
      <c r="G8" s="339">
        <v>0</v>
      </c>
      <c r="H8" s="378">
        <f t="shared" si="5"/>
        <v>0</v>
      </c>
      <c r="I8" s="365">
        <v>0</v>
      </c>
      <c r="J8" s="339">
        <v>0</v>
      </c>
      <c r="K8" s="138">
        <f t="shared" si="0"/>
        <v>0</v>
      </c>
      <c r="L8" s="138">
        <f t="shared" si="1"/>
        <v>0</v>
      </c>
      <c r="M8" s="138">
        <f t="shared" si="2"/>
        <v>0</v>
      </c>
      <c r="N8" s="138">
        <f t="shared" si="3"/>
        <v>0</v>
      </c>
      <c r="O8" s="287"/>
    </row>
    <row r="9" spans="1:15" ht="12.75">
      <c r="A9" s="311" t="s">
        <v>467</v>
      </c>
      <c r="B9" s="286" t="s">
        <v>22</v>
      </c>
      <c r="C9" s="106">
        <f>C10+C11</f>
        <v>0</v>
      </c>
      <c r="D9" s="138">
        <f>D10+D11</f>
        <v>0</v>
      </c>
      <c r="E9" s="378">
        <f t="shared" si="4"/>
        <v>0</v>
      </c>
      <c r="F9" s="106">
        <f>F10+F11</f>
        <v>0</v>
      </c>
      <c r="G9" s="138">
        <f>G10+G11</f>
        <v>0</v>
      </c>
      <c r="H9" s="378">
        <f t="shared" si="5"/>
        <v>0</v>
      </c>
      <c r="I9" s="366">
        <f>I10+I11</f>
        <v>0</v>
      </c>
      <c r="J9" s="138">
        <f>J10+J11</f>
        <v>0</v>
      </c>
      <c r="K9" s="138">
        <f t="shared" si="0"/>
        <v>0</v>
      </c>
      <c r="L9" s="138">
        <f t="shared" si="1"/>
        <v>0</v>
      </c>
      <c r="M9" s="138">
        <f t="shared" si="2"/>
        <v>0</v>
      </c>
      <c r="N9" s="138">
        <f t="shared" si="3"/>
        <v>0</v>
      </c>
      <c r="O9" s="287"/>
    </row>
    <row r="10" spans="1:15" ht="12.75">
      <c r="A10" s="312" t="s">
        <v>468</v>
      </c>
      <c r="B10" s="288" t="s">
        <v>380</v>
      </c>
      <c r="C10" s="334">
        <v>0</v>
      </c>
      <c r="D10" s="334">
        <v>0</v>
      </c>
      <c r="E10" s="378">
        <f t="shared" si="4"/>
        <v>0</v>
      </c>
      <c r="F10" s="334">
        <v>0</v>
      </c>
      <c r="G10" s="334">
        <v>0</v>
      </c>
      <c r="H10" s="378">
        <f t="shared" si="5"/>
        <v>0</v>
      </c>
      <c r="I10" s="364">
        <v>0</v>
      </c>
      <c r="J10" s="334">
        <v>0</v>
      </c>
      <c r="K10" s="138">
        <f t="shared" si="0"/>
        <v>0</v>
      </c>
      <c r="L10" s="138">
        <f t="shared" si="1"/>
        <v>0</v>
      </c>
      <c r="M10" s="138">
        <f t="shared" si="2"/>
        <v>0</v>
      </c>
      <c r="N10" s="138">
        <f t="shared" si="3"/>
        <v>0</v>
      </c>
      <c r="O10" s="287"/>
    </row>
    <row r="11" spans="1:15" ht="12.75">
      <c r="A11" s="312" t="s">
        <v>469</v>
      </c>
      <c r="B11" s="288" t="s">
        <v>395</v>
      </c>
      <c r="C11" s="334">
        <v>0</v>
      </c>
      <c r="D11" s="334">
        <v>0</v>
      </c>
      <c r="E11" s="378">
        <f t="shared" si="4"/>
        <v>0</v>
      </c>
      <c r="F11" s="334">
        <v>0</v>
      </c>
      <c r="G11" s="334">
        <v>0</v>
      </c>
      <c r="H11" s="378">
        <f t="shared" si="5"/>
        <v>0</v>
      </c>
      <c r="I11" s="364">
        <v>0</v>
      </c>
      <c r="J11" s="334">
        <v>0</v>
      </c>
      <c r="K11" s="138">
        <f t="shared" si="0"/>
        <v>0</v>
      </c>
      <c r="L11" s="138">
        <f t="shared" si="1"/>
        <v>0</v>
      </c>
      <c r="M11" s="138">
        <f t="shared" si="2"/>
        <v>0</v>
      </c>
      <c r="N11" s="138">
        <f t="shared" si="3"/>
        <v>0</v>
      </c>
      <c r="O11" s="287"/>
    </row>
    <row r="12" spans="1:15" ht="12.75">
      <c r="A12" s="313" t="s">
        <v>470</v>
      </c>
      <c r="B12" s="300" t="s">
        <v>381</v>
      </c>
      <c r="C12" s="335">
        <v>0</v>
      </c>
      <c r="D12" s="335">
        <v>0</v>
      </c>
      <c r="E12" s="263">
        <f t="shared" si="4"/>
        <v>0</v>
      </c>
      <c r="F12" s="335">
        <v>0</v>
      </c>
      <c r="G12" s="335">
        <v>0</v>
      </c>
      <c r="H12" s="263">
        <f t="shared" si="5"/>
        <v>0</v>
      </c>
      <c r="I12" s="367">
        <v>0</v>
      </c>
      <c r="J12" s="335">
        <v>0</v>
      </c>
      <c r="K12" s="107">
        <f t="shared" si="0"/>
        <v>0</v>
      </c>
      <c r="L12" s="301">
        <f t="shared" si="1"/>
        <v>0</v>
      </c>
      <c r="M12" s="301">
        <f t="shared" si="2"/>
        <v>0</v>
      </c>
      <c r="N12" s="301">
        <f t="shared" si="3"/>
        <v>0</v>
      </c>
      <c r="O12" s="302"/>
    </row>
    <row r="13" spans="1:15" ht="12.75">
      <c r="A13" s="311" t="s">
        <v>471</v>
      </c>
      <c r="B13" s="286" t="s">
        <v>396</v>
      </c>
      <c r="C13" s="106">
        <f>C7*C8+C9-C12</f>
        <v>0</v>
      </c>
      <c r="D13" s="106">
        <f>D7*D8+D9-D12</f>
        <v>0</v>
      </c>
      <c r="E13" s="137">
        <f t="shared" si="4"/>
        <v>0</v>
      </c>
      <c r="F13" s="106">
        <f>F7*F8+F9-F12</f>
        <v>0</v>
      </c>
      <c r="G13" s="106">
        <f>G7*G8+G9-G12</f>
        <v>0</v>
      </c>
      <c r="H13" s="137">
        <f t="shared" si="5"/>
        <v>0</v>
      </c>
      <c r="I13" s="366">
        <f>I7*I8+I9-I12</f>
        <v>0</v>
      </c>
      <c r="J13" s="106">
        <f>J7*J8+J9-J12</f>
        <v>0</v>
      </c>
      <c r="K13" s="106">
        <f t="shared" si="0"/>
        <v>0</v>
      </c>
      <c r="L13" s="304">
        <f>+C13+F13+I13</f>
        <v>0</v>
      </c>
      <c r="M13" s="304">
        <f>+D13+G13+J13</f>
        <v>0</v>
      </c>
      <c r="N13" s="304">
        <f>+E13+H13+K13</f>
        <v>0</v>
      </c>
      <c r="O13" s="287"/>
    </row>
    <row r="14" spans="1:15" ht="12.75">
      <c r="A14" s="311" t="s">
        <v>472</v>
      </c>
      <c r="B14" s="286" t="s">
        <v>397</v>
      </c>
      <c r="C14" s="106">
        <f>C6-C13</f>
        <v>0</v>
      </c>
      <c r="D14" s="138">
        <f aca="true" t="shared" si="6" ref="D14:N14">D6-D13</f>
        <v>0</v>
      </c>
      <c r="E14" s="378">
        <f t="shared" si="6"/>
        <v>0</v>
      </c>
      <c r="F14" s="106">
        <f t="shared" si="6"/>
        <v>0</v>
      </c>
      <c r="G14" s="138">
        <f t="shared" si="6"/>
        <v>0</v>
      </c>
      <c r="H14" s="378">
        <f t="shared" si="6"/>
        <v>0</v>
      </c>
      <c r="I14" s="366">
        <f t="shared" si="6"/>
        <v>0</v>
      </c>
      <c r="J14" s="138">
        <f t="shared" si="6"/>
        <v>0</v>
      </c>
      <c r="K14" s="138">
        <f t="shared" si="6"/>
        <v>0</v>
      </c>
      <c r="L14" s="138">
        <f t="shared" si="6"/>
        <v>0</v>
      </c>
      <c r="M14" s="138">
        <f t="shared" si="6"/>
        <v>0</v>
      </c>
      <c r="N14" s="138">
        <f t="shared" si="6"/>
        <v>0</v>
      </c>
      <c r="O14" s="287"/>
    </row>
    <row r="15" spans="1:15" ht="12.75">
      <c r="A15" s="312"/>
      <c r="B15" s="288"/>
      <c r="C15" s="295"/>
      <c r="D15" s="329"/>
      <c r="E15" s="379"/>
      <c r="F15" s="295"/>
      <c r="G15" s="329"/>
      <c r="H15" s="379"/>
      <c r="I15" s="368"/>
      <c r="J15" s="329"/>
      <c r="K15" s="296"/>
      <c r="L15" s="296"/>
      <c r="M15" s="329"/>
      <c r="N15" s="296"/>
      <c r="O15" s="330"/>
    </row>
    <row r="16" spans="1:15" ht="15.75">
      <c r="A16" s="309" t="s">
        <v>473</v>
      </c>
      <c r="B16" s="278" t="s">
        <v>371</v>
      </c>
      <c r="C16" s="294"/>
      <c r="D16" s="280"/>
      <c r="E16" s="376"/>
      <c r="F16" s="294"/>
      <c r="G16" s="280"/>
      <c r="H16" s="376"/>
      <c r="I16" s="369"/>
      <c r="J16" s="280"/>
      <c r="K16" s="280"/>
      <c r="L16" s="303"/>
      <c r="M16" s="280"/>
      <c r="N16" s="280"/>
      <c r="O16" s="291"/>
    </row>
    <row r="17" spans="1:15" ht="12.75">
      <c r="A17" s="310"/>
      <c r="B17" s="282"/>
      <c r="C17" s="283"/>
      <c r="D17" s="284"/>
      <c r="E17" s="377"/>
      <c r="F17" s="283"/>
      <c r="G17" s="284"/>
      <c r="H17" s="377"/>
      <c r="I17" s="363"/>
      <c r="J17" s="284"/>
      <c r="K17" s="284"/>
      <c r="L17" s="284"/>
      <c r="M17" s="284"/>
      <c r="N17" s="284"/>
      <c r="O17" s="292"/>
    </row>
    <row r="18" spans="1:15" ht="12.75">
      <c r="A18" s="310" t="s">
        <v>474</v>
      </c>
      <c r="B18" s="286" t="s">
        <v>393</v>
      </c>
      <c r="C18" s="334">
        <v>0</v>
      </c>
      <c r="D18" s="340">
        <v>0</v>
      </c>
      <c r="E18" s="378">
        <f>C18+D18</f>
        <v>0</v>
      </c>
      <c r="F18" s="334">
        <v>0</v>
      </c>
      <c r="G18" s="340">
        <v>0</v>
      </c>
      <c r="H18" s="378">
        <f>F18+G18</f>
        <v>0</v>
      </c>
      <c r="I18" s="364">
        <v>0</v>
      </c>
      <c r="J18" s="340">
        <v>0</v>
      </c>
      <c r="K18" s="138">
        <f>I18+J18</f>
        <v>0</v>
      </c>
      <c r="L18" s="138">
        <f aca="true" t="shared" si="7" ref="L18:L34">+C18+F18+I18</f>
        <v>0</v>
      </c>
      <c r="M18" s="138">
        <f aca="true" t="shared" si="8" ref="M18:M34">+D18+G18+J18</f>
        <v>0</v>
      </c>
      <c r="N18" s="138">
        <f aca="true" t="shared" si="9" ref="N18:N34">+E18+H18+K18</f>
        <v>0</v>
      </c>
      <c r="O18" s="287"/>
    </row>
    <row r="19" spans="1:15" ht="12.75">
      <c r="A19" s="311" t="s">
        <v>475</v>
      </c>
      <c r="B19" s="286" t="s">
        <v>383</v>
      </c>
      <c r="C19" s="334">
        <v>0</v>
      </c>
      <c r="D19" s="336">
        <v>0</v>
      </c>
      <c r="E19" s="378">
        <f>C19+D19</f>
        <v>0</v>
      </c>
      <c r="F19" s="334">
        <v>0</v>
      </c>
      <c r="G19" s="336">
        <v>0</v>
      </c>
      <c r="H19" s="378">
        <f>F19+G19</f>
        <v>0</v>
      </c>
      <c r="I19" s="364">
        <v>0</v>
      </c>
      <c r="J19" s="336">
        <v>0</v>
      </c>
      <c r="K19" s="138">
        <f>I19+J19</f>
        <v>0</v>
      </c>
      <c r="L19" s="138">
        <f t="shared" si="7"/>
        <v>0</v>
      </c>
      <c r="M19" s="138">
        <f t="shared" si="8"/>
        <v>0</v>
      </c>
      <c r="N19" s="138">
        <f t="shared" si="9"/>
        <v>0</v>
      </c>
      <c r="O19" s="287"/>
    </row>
    <row r="20" spans="1:15" ht="12.75">
      <c r="A20" s="311" t="s">
        <v>476</v>
      </c>
      <c r="B20" s="286" t="s">
        <v>221</v>
      </c>
      <c r="C20" s="334">
        <v>0</v>
      </c>
      <c r="D20" s="336">
        <v>0</v>
      </c>
      <c r="E20" s="378">
        <f>C20+D20</f>
        <v>0</v>
      </c>
      <c r="F20" s="334">
        <v>0</v>
      </c>
      <c r="G20" s="336">
        <v>0</v>
      </c>
      <c r="H20" s="378">
        <f>F20+G20</f>
        <v>0</v>
      </c>
      <c r="I20" s="364">
        <v>0</v>
      </c>
      <c r="J20" s="336">
        <v>0</v>
      </c>
      <c r="K20" s="138">
        <v>0</v>
      </c>
      <c r="L20" s="138">
        <f t="shared" si="7"/>
        <v>0</v>
      </c>
      <c r="M20" s="138">
        <f t="shared" si="8"/>
        <v>0</v>
      </c>
      <c r="N20" s="138">
        <f t="shared" si="9"/>
        <v>0</v>
      </c>
      <c r="O20" s="287"/>
    </row>
    <row r="21" spans="1:15" ht="12.75">
      <c r="A21" s="311" t="s">
        <v>477</v>
      </c>
      <c r="B21" s="286" t="s">
        <v>394</v>
      </c>
      <c r="C21" s="334">
        <v>0</v>
      </c>
      <c r="D21" s="336">
        <v>0</v>
      </c>
      <c r="E21" s="378">
        <f>C21+D21</f>
        <v>0</v>
      </c>
      <c r="F21" s="334">
        <v>0</v>
      </c>
      <c r="G21" s="336">
        <v>0</v>
      </c>
      <c r="H21" s="378">
        <f>F21+G21</f>
        <v>0</v>
      </c>
      <c r="I21" s="364">
        <v>0</v>
      </c>
      <c r="J21" s="336">
        <v>0</v>
      </c>
      <c r="K21" s="138">
        <v>0</v>
      </c>
      <c r="L21" s="138">
        <f t="shared" si="7"/>
        <v>0</v>
      </c>
      <c r="M21" s="138">
        <f t="shared" si="8"/>
        <v>0</v>
      </c>
      <c r="N21" s="138">
        <f>+E21+H21+K21</f>
        <v>0</v>
      </c>
      <c r="O21" s="287"/>
    </row>
    <row r="22" spans="1:15" ht="12.75">
      <c r="A22" s="311" t="s">
        <v>478</v>
      </c>
      <c r="B22" s="286" t="s">
        <v>372</v>
      </c>
      <c r="C22" s="106">
        <f>C23+C24+C25</f>
        <v>0</v>
      </c>
      <c r="D22" s="138">
        <f>D23+D24+D25</f>
        <v>0</v>
      </c>
      <c r="E22" s="378">
        <f>E23+E24+E25</f>
        <v>0</v>
      </c>
      <c r="F22" s="106">
        <f aca="true" t="shared" si="10" ref="F22:K22">F23+F24+F25</f>
        <v>0</v>
      </c>
      <c r="G22" s="138">
        <f t="shared" si="10"/>
        <v>0</v>
      </c>
      <c r="H22" s="378">
        <f t="shared" si="10"/>
        <v>0</v>
      </c>
      <c r="I22" s="366">
        <f t="shared" si="10"/>
        <v>0</v>
      </c>
      <c r="J22" s="138">
        <f t="shared" si="10"/>
        <v>0</v>
      </c>
      <c r="K22" s="138">
        <f t="shared" si="10"/>
        <v>0</v>
      </c>
      <c r="L22" s="138">
        <f t="shared" si="7"/>
        <v>0</v>
      </c>
      <c r="M22" s="138">
        <f t="shared" si="8"/>
        <v>0</v>
      </c>
      <c r="N22" s="138">
        <f t="shared" si="9"/>
        <v>0</v>
      </c>
      <c r="O22" s="287"/>
    </row>
    <row r="23" spans="1:15" ht="12.75">
      <c r="A23" s="312" t="s">
        <v>479</v>
      </c>
      <c r="B23" s="288" t="s">
        <v>384</v>
      </c>
      <c r="C23" s="337">
        <v>0</v>
      </c>
      <c r="D23" s="289">
        <v>0</v>
      </c>
      <c r="E23" s="380">
        <f aca="true" t="shared" si="11" ref="E23:E34">C23+D23</f>
        <v>0</v>
      </c>
      <c r="F23" s="337">
        <v>0</v>
      </c>
      <c r="G23" s="289">
        <v>0</v>
      </c>
      <c r="H23" s="380">
        <f aca="true" t="shared" si="12" ref="H23:H34">F23+G23</f>
        <v>0</v>
      </c>
      <c r="I23" s="370">
        <v>0</v>
      </c>
      <c r="J23" s="289">
        <v>0</v>
      </c>
      <c r="K23" s="290">
        <f aca="true" t="shared" si="13" ref="K23:K34">I23+J23</f>
        <v>0</v>
      </c>
      <c r="L23" s="290">
        <f t="shared" si="7"/>
        <v>0</v>
      </c>
      <c r="M23" s="331">
        <f t="shared" si="8"/>
        <v>0</v>
      </c>
      <c r="N23" s="290">
        <f t="shared" si="9"/>
        <v>0</v>
      </c>
      <c r="O23" s="287"/>
    </row>
    <row r="24" spans="1:15" ht="12.75">
      <c r="A24" s="312" t="s">
        <v>480</v>
      </c>
      <c r="B24" s="288" t="s">
        <v>385</v>
      </c>
      <c r="C24" s="337">
        <v>0</v>
      </c>
      <c r="D24" s="289">
        <v>0</v>
      </c>
      <c r="E24" s="380">
        <f t="shared" si="11"/>
        <v>0</v>
      </c>
      <c r="F24" s="337">
        <v>0</v>
      </c>
      <c r="G24" s="289">
        <v>0</v>
      </c>
      <c r="H24" s="380">
        <f t="shared" si="12"/>
        <v>0</v>
      </c>
      <c r="I24" s="370">
        <v>0</v>
      </c>
      <c r="J24" s="289">
        <v>0</v>
      </c>
      <c r="K24" s="290">
        <f t="shared" si="13"/>
        <v>0</v>
      </c>
      <c r="L24" s="290">
        <f t="shared" si="7"/>
        <v>0</v>
      </c>
      <c r="M24" s="331">
        <f t="shared" si="8"/>
        <v>0</v>
      </c>
      <c r="N24" s="290">
        <f t="shared" si="9"/>
        <v>0</v>
      </c>
      <c r="O24" s="287"/>
    </row>
    <row r="25" spans="1:15" ht="12.75">
      <c r="A25" s="312" t="s">
        <v>481</v>
      </c>
      <c r="B25" s="288" t="s">
        <v>386</v>
      </c>
      <c r="C25" s="337">
        <v>0</v>
      </c>
      <c r="D25" s="289">
        <v>0</v>
      </c>
      <c r="E25" s="380">
        <f t="shared" si="11"/>
        <v>0</v>
      </c>
      <c r="F25" s="337">
        <v>0</v>
      </c>
      <c r="G25" s="289">
        <v>0</v>
      </c>
      <c r="H25" s="380">
        <f t="shared" si="12"/>
        <v>0</v>
      </c>
      <c r="I25" s="370">
        <v>0</v>
      </c>
      <c r="J25" s="289">
        <v>0</v>
      </c>
      <c r="K25" s="290">
        <f t="shared" si="13"/>
        <v>0</v>
      </c>
      <c r="L25" s="290">
        <f t="shared" si="7"/>
        <v>0</v>
      </c>
      <c r="M25" s="331">
        <f t="shared" si="8"/>
        <v>0</v>
      </c>
      <c r="N25" s="290">
        <f t="shared" si="9"/>
        <v>0</v>
      </c>
      <c r="O25" s="287"/>
    </row>
    <row r="26" spans="1:15" ht="12.75">
      <c r="A26" s="311" t="s">
        <v>482</v>
      </c>
      <c r="B26" s="286" t="s">
        <v>387</v>
      </c>
      <c r="C26" s="334">
        <v>0</v>
      </c>
      <c r="D26" s="336">
        <v>0</v>
      </c>
      <c r="E26" s="378">
        <f t="shared" si="11"/>
        <v>0</v>
      </c>
      <c r="F26" s="334">
        <v>0</v>
      </c>
      <c r="G26" s="336">
        <v>0</v>
      </c>
      <c r="H26" s="378">
        <f t="shared" si="12"/>
        <v>0</v>
      </c>
      <c r="I26" s="364">
        <v>0</v>
      </c>
      <c r="J26" s="336">
        <v>0</v>
      </c>
      <c r="K26" s="138">
        <f t="shared" si="13"/>
        <v>0</v>
      </c>
      <c r="L26" s="138">
        <f t="shared" si="7"/>
        <v>0</v>
      </c>
      <c r="M26" s="138">
        <f t="shared" si="8"/>
        <v>0</v>
      </c>
      <c r="N26" s="138">
        <f t="shared" si="9"/>
        <v>0</v>
      </c>
      <c r="O26" s="287"/>
    </row>
    <row r="27" spans="1:15" ht="12.75">
      <c r="A27" s="311" t="s">
        <v>483</v>
      </c>
      <c r="B27" s="286" t="s">
        <v>373</v>
      </c>
      <c r="C27" s="334">
        <v>0</v>
      </c>
      <c r="D27" s="336">
        <v>0</v>
      </c>
      <c r="E27" s="378">
        <f t="shared" si="11"/>
        <v>0</v>
      </c>
      <c r="F27" s="334">
        <v>0</v>
      </c>
      <c r="G27" s="336">
        <v>0</v>
      </c>
      <c r="H27" s="378">
        <f t="shared" si="12"/>
        <v>0</v>
      </c>
      <c r="I27" s="364">
        <v>0</v>
      </c>
      <c r="J27" s="336">
        <v>0</v>
      </c>
      <c r="K27" s="138">
        <f t="shared" si="13"/>
        <v>0</v>
      </c>
      <c r="L27" s="138">
        <f t="shared" si="7"/>
        <v>0</v>
      </c>
      <c r="M27" s="138">
        <f t="shared" si="8"/>
        <v>0</v>
      </c>
      <c r="N27" s="138">
        <f t="shared" si="9"/>
        <v>0</v>
      </c>
      <c r="O27" s="287"/>
    </row>
    <row r="28" spans="1:15" ht="12.75">
      <c r="A28" s="311" t="s">
        <v>484</v>
      </c>
      <c r="B28" s="286" t="s">
        <v>374</v>
      </c>
      <c r="C28" s="334">
        <v>0</v>
      </c>
      <c r="D28" s="336">
        <v>0</v>
      </c>
      <c r="E28" s="378">
        <f t="shared" si="11"/>
        <v>0</v>
      </c>
      <c r="F28" s="334">
        <v>0</v>
      </c>
      <c r="G28" s="336">
        <v>0</v>
      </c>
      <c r="H28" s="378">
        <f t="shared" si="12"/>
        <v>0</v>
      </c>
      <c r="I28" s="364">
        <v>0</v>
      </c>
      <c r="J28" s="336">
        <v>0</v>
      </c>
      <c r="K28" s="138">
        <f t="shared" si="13"/>
        <v>0</v>
      </c>
      <c r="L28" s="138">
        <f t="shared" si="7"/>
        <v>0</v>
      </c>
      <c r="M28" s="138">
        <f t="shared" si="8"/>
        <v>0</v>
      </c>
      <c r="N28" s="138">
        <f t="shared" si="9"/>
        <v>0</v>
      </c>
      <c r="O28" s="287"/>
    </row>
    <row r="29" spans="1:15" ht="12.75">
      <c r="A29" s="311" t="s">
        <v>485</v>
      </c>
      <c r="B29" s="286" t="s">
        <v>375</v>
      </c>
      <c r="C29" s="334">
        <v>0</v>
      </c>
      <c r="D29" s="336">
        <v>0</v>
      </c>
      <c r="E29" s="378">
        <f t="shared" si="11"/>
        <v>0</v>
      </c>
      <c r="F29" s="334">
        <v>0</v>
      </c>
      <c r="G29" s="336">
        <v>0</v>
      </c>
      <c r="H29" s="378">
        <f t="shared" si="12"/>
        <v>0</v>
      </c>
      <c r="I29" s="364">
        <v>0</v>
      </c>
      <c r="J29" s="336">
        <v>0</v>
      </c>
      <c r="K29" s="138">
        <f t="shared" si="13"/>
        <v>0</v>
      </c>
      <c r="L29" s="138">
        <f t="shared" si="7"/>
        <v>0</v>
      </c>
      <c r="M29" s="138">
        <f t="shared" si="8"/>
        <v>0</v>
      </c>
      <c r="N29" s="138">
        <f t="shared" si="9"/>
        <v>0</v>
      </c>
      <c r="O29" s="287"/>
    </row>
    <row r="30" spans="1:15" ht="12.75">
      <c r="A30" s="311" t="s">
        <v>486</v>
      </c>
      <c r="B30" s="286" t="s">
        <v>376</v>
      </c>
      <c r="C30" s="334">
        <v>0</v>
      </c>
      <c r="D30" s="336">
        <v>0</v>
      </c>
      <c r="E30" s="378">
        <f t="shared" si="11"/>
        <v>0</v>
      </c>
      <c r="F30" s="334">
        <v>0</v>
      </c>
      <c r="G30" s="336">
        <v>0</v>
      </c>
      <c r="H30" s="378">
        <f t="shared" si="12"/>
        <v>0</v>
      </c>
      <c r="I30" s="364">
        <v>0</v>
      </c>
      <c r="J30" s="336">
        <v>0</v>
      </c>
      <c r="K30" s="138">
        <f t="shared" si="13"/>
        <v>0</v>
      </c>
      <c r="L30" s="138">
        <f t="shared" si="7"/>
        <v>0</v>
      </c>
      <c r="M30" s="138">
        <f t="shared" si="8"/>
        <v>0</v>
      </c>
      <c r="N30" s="138">
        <f t="shared" si="9"/>
        <v>0</v>
      </c>
      <c r="O30" s="287"/>
    </row>
    <row r="31" spans="1:15" ht="12.75">
      <c r="A31" s="311" t="s">
        <v>487</v>
      </c>
      <c r="B31" s="286" t="s">
        <v>30</v>
      </c>
      <c r="C31" s="106">
        <f>C32+C33</f>
        <v>0</v>
      </c>
      <c r="D31" s="138">
        <f>D32+D33</f>
        <v>0</v>
      </c>
      <c r="E31" s="378">
        <f t="shared" si="11"/>
        <v>0</v>
      </c>
      <c r="F31" s="106">
        <f>F32+F33</f>
        <v>0</v>
      </c>
      <c r="G31" s="138">
        <f>G32+G33</f>
        <v>0</v>
      </c>
      <c r="H31" s="378">
        <f t="shared" si="12"/>
        <v>0</v>
      </c>
      <c r="I31" s="366">
        <f>I32+I33</f>
        <v>0</v>
      </c>
      <c r="J31" s="138">
        <f>J32+J33</f>
        <v>0</v>
      </c>
      <c r="K31" s="138">
        <f t="shared" si="13"/>
        <v>0</v>
      </c>
      <c r="L31" s="138">
        <f t="shared" si="7"/>
        <v>0</v>
      </c>
      <c r="M31" s="138">
        <f t="shared" si="8"/>
        <v>0</v>
      </c>
      <c r="N31" s="138">
        <f t="shared" si="9"/>
        <v>0</v>
      </c>
      <c r="O31" s="287"/>
    </row>
    <row r="32" spans="1:15" ht="12.75">
      <c r="A32" s="312" t="s">
        <v>488</v>
      </c>
      <c r="B32" s="288" t="s">
        <v>388</v>
      </c>
      <c r="C32" s="337">
        <v>0</v>
      </c>
      <c r="D32" s="289">
        <v>0</v>
      </c>
      <c r="E32" s="380">
        <f t="shared" si="11"/>
        <v>0</v>
      </c>
      <c r="F32" s="337">
        <v>0</v>
      </c>
      <c r="G32" s="289">
        <v>0</v>
      </c>
      <c r="H32" s="380">
        <f t="shared" si="12"/>
        <v>0</v>
      </c>
      <c r="I32" s="370">
        <v>0</v>
      </c>
      <c r="J32" s="289">
        <v>0</v>
      </c>
      <c r="K32" s="290">
        <f t="shared" si="13"/>
        <v>0</v>
      </c>
      <c r="L32" s="290">
        <f t="shared" si="7"/>
        <v>0</v>
      </c>
      <c r="M32" s="331">
        <f t="shared" si="8"/>
        <v>0</v>
      </c>
      <c r="N32" s="290">
        <f t="shared" si="9"/>
        <v>0</v>
      </c>
      <c r="O32" s="287"/>
    </row>
    <row r="33" spans="1:15" ht="12.75">
      <c r="A33" s="312" t="s">
        <v>489</v>
      </c>
      <c r="B33" s="288" t="s">
        <v>389</v>
      </c>
      <c r="C33" s="337">
        <v>0</v>
      </c>
      <c r="D33" s="289">
        <v>0</v>
      </c>
      <c r="E33" s="380">
        <f t="shared" si="11"/>
        <v>0</v>
      </c>
      <c r="F33" s="337">
        <v>0</v>
      </c>
      <c r="G33" s="289">
        <v>0</v>
      </c>
      <c r="H33" s="380">
        <f t="shared" si="12"/>
        <v>0</v>
      </c>
      <c r="I33" s="370">
        <v>0</v>
      </c>
      <c r="J33" s="289">
        <v>0</v>
      </c>
      <c r="K33" s="290">
        <f t="shared" si="13"/>
        <v>0</v>
      </c>
      <c r="L33" s="290">
        <f t="shared" si="7"/>
        <v>0</v>
      </c>
      <c r="M33" s="331">
        <f t="shared" si="8"/>
        <v>0</v>
      </c>
      <c r="N33" s="290">
        <f t="shared" si="9"/>
        <v>0</v>
      </c>
      <c r="O33" s="287"/>
    </row>
    <row r="34" spans="1:15" ht="12.75">
      <c r="A34" s="313" t="s">
        <v>490</v>
      </c>
      <c r="B34" s="300" t="s">
        <v>382</v>
      </c>
      <c r="C34" s="335">
        <v>0</v>
      </c>
      <c r="D34" s="338">
        <v>0</v>
      </c>
      <c r="E34" s="381">
        <f t="shared" si="11"/>
        <v>0</v>
      </c>
      <c r="F34" s="335">
        <v>0</v>
      </c>
      <c r="G34" s="338">
        <v>0</v>
      </c>
      <c r="H34" s="381">
        <f t="shared" si="12"/>
        <v>0</v>
      </c>
      <c r="I34" s="367">
        <v>0</v>
      </c>
      <c r="J34" s="338">
        <v>0</v>
      </c>
      <c r="K34" s="301">
        <f t="shared" si="13"/>
        <v>0</v>
      </c>
      <c r="L34" s="301">
        <f t="shared" si="7"/>
        <v>0</v>
      </c>
      <c r="M34" s="301">
        <f t="shared" si="8"/>
        <v>0</v>
      </c>
      <c r="N34" s="301">
        <f t="shared" si="9"/>
        <v>0</v>
      </c>
      <c r="O34" s="302"/>
    </row>
    <row r="35" spans="1:15" ht="12.75">
      <c r="A35" s="313" t="s">
        <v>491</v>
      </c>
      <c r="B35" s="300" t="s">
        <v>377</v>
      </c>
      <c r="C35" s="107">
        <f aca="true" t="shared" si="14" ref="C35:K35">C18+C19+C20+C21+C22+C26+C27+C28+C29+C30+C31+C34</f>
        <v>0</v>
      </c>
      <c r="D35" s="107">
        <f t="shared" si="14"/>
        <v>0</v>
      </c>
      <c r="E35" s="381">
        <f t="shared" si="14"/>
        <v>0</v>
      </c>
      <c r="F35" s="107">
        <f t="shared" si="14"/>
        <v>0</v>
      </c>
      <c r="G35" s="107">
        <f t="shared" si="14"/>
        <v>0</v>
      </c>
      <c r="H35" s="381">
        <f t="shared" si="14"/>
        <v>0</v>
      </c>
      <c r="I35" s="371">
        <f t="shared" si="14"/>
        <v>0</v>
      </c>
      <c r="J35" s="107">
        <f t="shared" si="14"/>
        <v>0</v>
      </c>
      <c r="K35" s="301">
        <f t="shared" si="14"/>
        <v>0</v>
      </c>
      <c r="L35" s="301">
        <f>+C35+F35+I35</f>
        <v>0</v>
      </c>
      <c r="M35" s="301">
        <f>+D35+G35+J35</f>
        <v>0</v>
      </c>
      <c r="N35" s="301">
        <f>+E35+H35+K35</f>
        <v>0</v>
      </c>
      <c r="O35" s="314"/>
    </row>
    <row r="36" spans="1:15" ht="13.5" thickBot="1">
      <c r="A36" s="315" t="s">
        <v>492</v>
      </c>
      <c r="B36" s="316" t="s">
        <v>398</v>
      </c>
      <c r="C36" s="317">
        <f>C35-C7</f>
        <v>0</v>
      </c>
      <c r="D36" s="318">
        <f>D35-D7</f>
        <v>0</v>
      </c>
      <c r="E36" s="382">
        <f>E35-E7</f>
        <v>0</v>
      </c>
      <c r="F36" s="317">
        <f aca="true" t="shared" si="15" ref="F36:M36">F35-F7</f>
        <v>0</v>
      </c>
      <c r="G36" s="318">
        <f t="shared" si="15"/>
        <v>0</v>
      </c>
      <c r="H36" s="382">
        <f t="shared" si="15"/>
        <v>0</v>
      </c>
      <c r="I36" s="372">
        <f t="shared" si="15"/>
        <v>0</v>
      </c>
      <c r="J36" s="318">
        <f t="shared" si="15"/>
        <v>0</v>
      </c>
      <c r="K36" s="318">
        <f>K35-K7</f>
        <v>0</v>
      </c>
      <c r="L36" s="318">
        <f t="shared" si="15"/>
        <v>0</v>
      </c>
      <c r="M36" s="318">
        <f t="shared" si="15"/>
        <v>0</v>
      </c>
      <c r="N36" s="318">
        <f>N35-N7</f>
        <v>0</v>
      </c>
      <c r="O36" s="293"/>
    </row>
  </sheetData>
  <sheetProtection password="E2CC" sheet="1" objects="1" scenarios="1"/>
  <mergeCells count="4">
    <mergeCell ref="D1:E1"/>
    <mergeCell ref="F1:H1"/>
    <mergeCell ref="I1:K1"/>
    <mergeCell ref="L1:N1"/>
  </mergeCells>
  <conditionalFormatting sqref="C9 F6:G8 F9 I6:J8 I9 D13 C13:C14 J13 L6:L14 F13:F14 I13:I14 G13 I10:J12 C10:D12 F10:G12 C6:D8 C36 L36 F36 I36">
    <cfRule type="cellIs" priority="1" dxfId="0" operator="equal" stopIfTrue="1">
      <formula>"Fehler"</formula>
    </cfRule>
  </conditionalFormatting>
  <dataValidations count="3">
    <dataValidation type="decimal" operator="greaterThanOrEqual" allowBlank="1" showInputMessage="1" showErrorMessage="1" sqref="I18:J21 I32:J34 I23:J30 F32:G34 F23:G30 C32:D34 C23:D30 C18:D21 F18:G21">
      <formula1>0</formula1>
    </dataValidation>
    <dataValidation type="decimal" allowBlank="1" showInputMessage="1" showErrorMessage="1" sqref="C8:D8 I8:J8 F8:G8">
      <formula1>0</formula1>
      <formula2>1</formula2>
    </dataValidation>
    <dataValidation operator="greaterThanOrEqual" allowBlank="1" showInputMessage="1" showErrorMessage="1" sqref="C6:D7 I10:J12 I6:J7 F10:G12 F6:G7 C10:D12"/>
  </dataValidations>
  <printOptions/>
  <pageMargins left="0.58" right="0.6" top="0.78" bottom="0.79" header="0.39" footer="0.41"/>
  <pageSetup fitToWidth="4" horizontalDpi="600" verticalDpi="600" orientation="landscape" paperSize="9" scale="94" r:id="rId1"/>
  <headerFooter alignWithMargins="0">
    <oddHeader>&amp;R&amp;A</oddHeader>
    <oddFooter>&amp;C&amp;F&amp;RSeite &amp;P/&amp;N</oddFooter>
  </headerFooter>
  <colBreaks count="3" manualBreakCount="3">
    <brk id="5" max="35" man="1"/>
    <brk id="8" max="35" man="1"/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2005</dc:title>
  <dc:subject>Datenerhebung</dc:subject>
  <dc:creator>E-Control GmbH</dc:creator>
  <cp:keywords/>
  <dc:description>Für etwaige Fragen rüfen Sie bitte:
Frau Karin Schwager
01-24724-601</dc:description>
  <cp:lastModifiedBy>lk</cp:lastModifiedBy>
  <cp:lastPrinted>2009-02-02T08:28:17Z</cp:lastPrinted>
  <dcterms:created xsi:type="dcterms:W3CDTF">2000-04-11T10:08:22Z</dcterms:created>
  <dcterms:modified xsi:type="dcterms:W3CDTF">2009-02-04T18:35:43Z</dcterms:modified>
  <cp:category/>
  <cp:version/>
  <cp:contentType/>
  <cp:contentStatus/>
</cp:coreProperties>
</file>