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DieseArbeitsmappe"/>
  <xr:revisionPtr revIDLastSave="0" documentId="13_ncr:1_{4B0571E4-DA0C-4B79-9E31-E360D6E2D7A3}" xr6:coauthVersionLast="47" xr6:coauthVersionMax="47" xr10:uidLastSave="{00000000-0000-0000-0000-000000000000}"/>
  <bookViews>
    <workbookView xWindow="-120" yWindow="-120" windowWidth="51840" windowHeight="21120" xr2:uid="{00000000-000D-0000-FFFF-FFFF00000000}"/>
  </bookViews>
  <sheets>
    <sheet name="U" sheetId="6" r:id="rId1"/>
    <sheet name="TT_Sp" sheetId="33" r:id="rId2"/>
    <sheet name="MM_Sp" sheetId="29" r:id="rId3"/>
    <sheet name="MM_ImEx" sheetId="13" r:id="rId4"/>
    <sheet name="JJ_GK" sheetId="20" r:id="rId5"/>
    <sheet name="JJ_SpAnl" sheetId="32" r:id="rId6"/>
    <sheet name="L" sheetId="16" r:id="rId7"/>
  </sheets>
  <definedNames>
    <definedName name="_xlnm._FilterDatabase" localSheetId="1" hidden="1">TT_Sp!#REF!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6" i="33" l="1"/>
  <c r="C376" i="33"/>
  <c r="B377" i="33"/>
  <c r="C377" i="33"/>
  <c r="B378" i="33"/>
  <c r="C378" i="33"/>
  <c r="B379" i="33"/>
  <c r="C379" i="33"/>
  <c r="B380" i="33"/>
  <c r="C380" i="33"/>
  <c r="B381" i="33"/>
  <c r="C381" i="33"/>
  <c r="A5" i="33"/>
  <c r="A5" i="20"/>
  <c r="A5" i="32"/>
  <c r="C375" i="33" l="1"/>
  <c r="B375" i="33"/>
  <c r="C374" i="33"/>
  <c r="B374" i="33"/>
  <c r="C373" i="33"/>
  <c r="B373" i="33"/>
  <c r="C372" i="33"/>
  <c r="B372" i="33"/>
  <c r="C371" i="33"/>
  <c r="B371" i="33"/>
  <c r="C370" i="33"/>
  <c r="B370" i="33"/>
  <c r="C369" i="33"/>
  <c r="B369" i="33"/>
  <c r="C368" i="33"/>
  <c r="B368" i="33"/>
  <c r="C367" i="33"/>
  <c r="B367" i="33"/>
  <c r="C366" i="33"/>
  <c r="B366" i="33"/>
  <c r="C365" i="33"/>
  <c r="B365" i="33"/>
  <c r="C364" i="33"/>
  <c r="B364" i="33"/>
  <c r="C363" i="33"/>
  <c r="B363" i="33"/>
  <c r="C362" i="33"/>
  <c r="B362" i="33"/>
  <c r="C361" i="33"/>
  <c r="B361" i="33"/>
  <c r="C360" i="33"/>
  <c r="B360" i="33"/>
  <c r="C359" i="33"/>
  <c r="B359" i="33"/>
  <c r="C358" i="33"/>
  <c r="B358" i="33"/>
  <c r="C357" i="33"/>
  <c r="B357" i="33"/>
  <c r="C356" i="33"/>
  <c r="B356" i="33"/>
  <c r="C355" i="33"/>
  <c r="B355" i="33"/>
  <c r="C354" i="33"/>
  <c r="B354" i="33"/>
  <c r="C353" i="33"/>
  <c r="B353" i="33"/>
  <c r="C352" i="33"/>
  <c r="B352" i="33"/>
  <c r="C351" i="33"/>
  <c r="B351" i="33"/>
  <c r="C350" i="33"/>
  <c r="B350" i="33"/>
  <c r="C349" i="33"/>
  <c r="B349" i="33"/>
  <c r="C348" i="33"/>
  <c r="B348" i="33"/>
  <c r="C347" i="33"/>
  <c r="B347" i="33"/>
  <c r="C346" i="33"/>
  <c r="B346" i="33"/>
  <c r="C345" i="33"/>
  <c r="B345" i="33"/>
  <c r="C344" i="33"/>
  <c r="B344" i="33"/>
  <c r="C343" i="33"/>
  <c r="B343" i="33"/>
  <c r="C342" i="33"/>
  <c r="B342" i="33"/>
  <c r="C341" i="33"/>
  <c r="B341" i="33"/>
  <c r="C340" i="33"/>
  <c r="B340" i="33"/>
  <c r="C339" i="33"/>
  <c r="B339" i="33"/>
  <c r="C338" i="33"/>
  <c r="B338" i="33"/>
  <c r="C337" i="33"/>
  <c r="B337" i="33"/>
  <c r="C336" i="33"/>
  <c r="B336" i="33"/>
  <c r="C335" i="33"/>
  <c r="B335" i="33"/>
  <c r="C334" i="33"/>
  <c r="B334" i="33"/>
  <c r="C333" i="33"/>
  <c r="B333" i="33"/>
  <c r="C332" i="33"/>
  <c r="B332" i="33"/>
  <c r="C331" i="33"/>
  <c r="B331" i="33"/>
  <c r="C330" i="33"/>
  <c r="B330" i="33"/>
  <c r="C329" i="33"/>
  <c r="B329" i="33"/>
  <c r="C328" i="33"/>
  <c r="B328" i="33"/>
  <c r="C327" i="33"/>
  <c r="B327" i="33"/>
  <c r="C326" i="33"/>
  <c r="B326" i="33"/>
  <c r="C325" i="33"/>
  <c r="B325" i="33"/>
  <c r="C324" i="33"/>
  <c r="B324" i="33"/>
  <c r="C323" i="33"/>
  <c r="B323" i="33"/>
  <c r="C322" i="33"/>
  <c r="B322" i="33"/>
  <c r="C321" i="33"/>
  <c r="B321" i="33"/>
  <c r="C320" i="33"/>
  <c r="B320" i="33"/>
  <c r="C319" i="33"/>
  <c r="B319" i="33"/>
  <c r="C318" i="33"/>
  <c r="B318" i="33"/>
  <c r="C317" i="33"/>
  <c r="B317" i="33"/>
  <c r="C316" i="33"/>
  <c r="B316" i="33"/>
  <c r="C315" i="33"/>
  <c r="B315" i="33"/>
  <c r="C314" i="33"/>
  <c r="B314" i="33"/>
  <c r="C313" i="33"/>
  <c r="B313" i="33"/>
  <c r="C312" i="33"/>
  <c r="B312" i="33"/>
  <c r="C311" i="33"/>
  <c r="B311" i="33"/>
  <c r="C310" i="33"/>
  <c r="B310" i="33"/>
  <c r="C309" i="33"/>
  <c r="B309" i="33"/>
  <c r="C308" i="33"/>
  <c r="B308" i="33"/>
  <c r="C307" i="33"/>
  <c r="B307" i="33"/>
  <c r="C306" i="33"/>
  <c r="B306" i="33"/>
  <c r="C305" i="33"/>
  <c r="B305" i="33"/>
  <c r="C304" i="33"/>
  <c r="B304" i="33"/>
  <c r="C303" i="33"/>
  <c r="B303" i="33"/>
  <c r="C302" i="33"/>
  <c r="B302" i="33"/>
  <c r="C301" i="33"/>
  <c r="B301" i="33"/>
  <c r="C300" i="33"/>
  <c r="B300" i="33"/>
  <c r="C299" i="33"/>
  <c r="B299" i="33"/>
  <c r="C298" i="33"/>
  <c r="B298" i="33"/>
  <c r="C297" i="33"/>
  <c r="B297" i="33"/>
  <c r="C296" i="33"/>
  <c r="B296" i="33"/>
  <c r="C295" i="33"/>
  <c r="B295" i="33"/>
  <c r="C294" i="33"/>
  <c r="B294" i="33"/>
  <c r="C293" i="33"/>
  <c r="B293" i="33"/>
  <c r="C292" i="33"/>
  <c r="B292" i="33"/>
  <c r="C291" i="33"/>
  <c r="B291" i="33"/>
  <c r="C290" i="33"/>
  <c r="B290" i="33"/>
  <c r="C289" i="33"/>
  <c r="B289" i="33"/>
  <c r="C288" i="33"/>
  <c r="B288" i="33"/>
  <c r="C287" i="33"/>
  <c r="B287" i="33"/>
  <c r="C286" i="33"/>
  <c r="B286" i="33"/>
  <c r="C285" i="33"/>
  <c r="B285" i="33"/>
  <c r="C284" i="33"/>
  <c r="B284" i="33"/>
  <c r="C283" i="33"/>
  <c r="B283" i="33"/>
  <c r="C282" i="33"/>
  <c r="B282" i="33"/>
  <c r="C281" i="33"/>
  <c r="B281" i="33"/>
  <c r="C280" i="33"/>
  <c r="B280" i="33"/>
  <c r="C279" i="33"/>
  <c r="B279" i="33"/>
  <c r="C278" i="33"/>
  <c r="B278" i="33"/>
  <c r="C277" i="33"/>
  <c r="B277" i="33"/>
  <c r="C276" i="33"/>
  <c r="B276" i="33"/>
  <c r="C275" i="33"/>
  <c r="B275" i="33"/>
  <c r="C274" i="33"/>
  <c r="B274" i="33"/>
  <c r="C273" i="33"/>
  <c r="B273" i="33"/>
  <c r="C272" i="33"/>
  <c r="B272" i="33"/>
  <c r="C271" i="33"/>
  <c r="B271" i="33"/>
  <c r="C270" i="33"/>
  <c r="B270" i="33"/>
  <c r="C269" i="33"/>
  <c r="B269" i="33"/>
  <c r="C268" i="33"/>
  <c r="B268" i="33"/>
  <c r="C267" i="33"/>
  <c r="B267" i="33"/>
  <c r="C266" i="33"/>
  <c r="B266" i="33"/>
  <c r="C265" i="33"/>
  <c r="B265" i="33"/>
  <c r="C264" i="33"/>
  <c r="B264" i="33"/>
  <c r="C263" i="33"/>
  <c r="B263" i="33"/>
  <c r="C262" i="33"/>
  <c r="B262" i="33"/>
  <c r="C261" i="33"/>
  <c r="B261" i="33"/>
  <c r="C260" i="33"/>
  <c r="B260" i="33"/>
  <c r="C259" i="33"/>
  <c r="B259" i="33"/>
  <c r="C258" i="33"/>
  <c r="B258" i="33"/>
  <c r="C257" i="33"/>
  <c r="B257" i="33"/>
  <c r="C256" i="33"/>
  <c r="B256" i="33"/>
  <c r="C255" i="33"/>
  <c r="B255" i="33"/>
  <c r="C254" i="33"/>
  <c r="B254" i="33"/>
  <c r="C253" i="33"/>
  <c r="B253" i="33"/>
  <c r="C252" i="33"/>
  <c r="B252" i="33"/>
  <c r="C251" i="33"/>
  <c r="B251" i="33"/>
  <c r="C250" i="33"/>
  <c r="B250" i="33"/>
  <c r="C249" i="33"/>
  <c r="B249" i="33"/>
  <c r="C248" i="33"/>
  <c r="B248" i="33"/>
  <c r="C247" i="33"/>
  <c r="B247" i="33"/>
  <c r="C246" i="33"/>
  <c r="B246" i="33"/>
  <c r="C245" i="33"/>
  <c r="B245" i="33"/>
  <c r="C244" i="33"/>
  <c r="B244" i="33"/>
  <c r="C243" i="33"/>
  <c r="B243" i="33"/>
  <c r="C242" i="33"/>
  <c r="B242" i="33"/>
  <c r="C241" i="33"/>
  <c r="B241" i="33"/>
  <c r="C240" i="33"/>
  <c r="B240" i="33"/>
  <c r="C239" i="33"/>
  <c r="B239" i="33"/>
  <c r="C238" i="33"/>
  <c r="B238" i="33"/>
  <c r="C237" i="33"/>
  <c r="B237" i="33"/>
  <c r="C236" i="33"/>
  <c r="B236" i="33"/>
  <c r="C235" i="33"/>
  <c r="B235" i="33"/>
  <c r="C234" i="33"/>
  <c r="B234" i="33"/>
  <c r="C233" i="33"/>
  <c r="B233" i="33"/>
  <c r="C232" i="33"/>
  <c r="B232" i="33"/>
  <c r="C231" i="33"/>
  <c r="B231" i="33"/>
  <c r="C230" i="33"/>
  <c r="B230" i="33"/>
  <c r="C229" i="33"/>
  <c r="B229" i="33"/>
  <c r="C228" i="33"/>
  <c r="B228" i="33"/>
  <c r="C227" i="33"/>
  <c r="B227" i="33"/>
  <c r="C226" i="33"/>
  <c r="B226" i="33"/>
  <c r="C225" i="33"/>
  <c r="B225" i="33"/>
  <c r="C224" i="33"/>
  <c r="B224" i="33"/>
  <c r="C223" i="33"/>
  <c r="B223" i="33"/>
  <c r="C222" i="33"/>
  <c r="B222" i="33"/>
  <c r="C221" i="33"/>
  <c r="B221" i="33"/>
  <c r="C220" i="33"/>
  <c r="B220" i="33"/>
  <c r="C219" i="33"/>
  <c r="B219" i="33"/>
  <c r="C218" i="33"/>
  <c r="B218" i="33"/>
  <c r="C217" i="33"/>
  <c r="B217" i="33"/>
  <c r="C216" i="33"/>
  <c r="B216" i="33"/>
  <c r="C215" i="33"/>
  <c r="B215" i="33"/>
  <c r="C214" i="33"/>
  <c r="B214" i="33"/>
  <c r="C213" i="33"/>
  <c r="B213" i="33"/>
  <c r="C212" i="33"/>
  <c r="B212" i="33"/>
  <c r="C211" i="33"/>
  <c r="B211" i="33"/>
  <c r="C210" i="33"/>
  <c r="B210" i="33"/>
  <c r="C209" i="33"/>
  <c r="B209" i="33"/>
  <c r="C208" i="33"/>
  <c r="B208" i="33"/>
  <c r="C207" i="33"/>
  <c r="B207" i="33"/>
  <c r="C206" i="33"/>
  <c r="B206" i="33"/>
  <c r="C205" i="33"/>
  <c r="B205" i="33"/>
  <c r="C204" i="33"/>
  <c r="B204" i="33"/>
  <c r="C203" i="33"/>
  <c r="B203" i="33"/>
  <c r="C202" i="33"/>
  <c r="B202" i="33"/>
  <c r="C201" i="33"/>
  <c r="B201" i="33"/>
  <c r="C200" i="33"/>
  <c r="B200" i="33"/>
  <c r="C199" i="33"/>
  <c r="B199" i="33"/>
  <c r="C198" i="33"/>
  <c r="B198" i="33"/>
  <c r="C197" i="33"/>
  <c r="B197" i="33"/>
  <c r="C196" i="33"/>
  <c r="B196" i="33"/>
  <c r="C195" i="33"/>
  <c r="B195" i="33"/>
  <c r="C194" i="33"/>
  <c r="B194" i="33"/>
  <c r="C193" i="33"/>
  <c r="B193" i="33"/>
  <c r="C192" i="33"/>
  <c r="B192" i="33"/>
  <c r="C191" i="33"/>
  <c r="B191" i="33"/>
  <c r="C190" i="33"/>
  <c r="B190" i="33"/>
  <c r="C189" i="33"/>
  <c r="B189" i="33"/>
  <c r="C188" i="33"/>
  <c r="B188" i="33"/>
  <c r="C187" i="33"/>
  <c r="B187" i="33"/>
  <c r="C186" i="33"/>
  <c r="B186" i="33"/>
  <c r="C185" i="33"/>
  <c r="B185" i="33"/>
  <c r="C184" i="33"/>
  <c r="B184" i="33"/>
  <c r="C183" i="33"/>
  <c r="B183" i="33"/>
  <c r="C182" i="33"/>
  <c r="B182" i="33"/>
  <c r="C181" i="33"/>
  <c r="B181" i="33"/>
  <c r="C180" i="33"/>
  <c r="B180" i="33"/>
  <c r="C179" i="33"/>
  <c r="B179" i="33"/>
  <c r="C178" i="33"/>
  <c r="B178" i="33"/>
  <c r="C177" i="33"/>
  <c r="B177" i="33"/>
  <c r="C176" i="33"/>
  <c r="B176" i="33"/>
  <c r="C175" i="33"/>
  <c r="B175" i="33"/>
  <c r="C174" i="33"/>
  <c r="B174" i="33"/>
  <c r="C173" i="33"/>
  <c r="B173" i="33"/>
  <c r="C172" i="33"/>
  <c r="B172" i="33"/>
  <c r="C171" i="33"/>
  <c r="B171" i="33"/>
  <c r="C170" i="33"/>
  <c r="B170" i="33"/>
  <c r="C169" i="33"/>
  <c r="B169" i="33"/>
  <c r="C168" i="33"/>
  <c r="B168" i="33"/>
  <c r="C167" i="33"/>
  <c r="B167" i="33"/>
  <c r="C166" i="33"/>
  <c r="B166" i="33"/>
  <c r="C165" i="33"/>
  <c r="B165" i="33"/>
  <c r="C164" i="33"/>
  <c r="B164" i="33"/>
  <c r="C163" i="33"/>
  <c r="B163" i="33"/>
  <c r="C162" i="33"/>
  <c r="B162" i="33"/>
  <c r="C161" i="33"/>
  <c r="B161" i="33"/>
  <c r="C160" i="33"/>
  <c r="B160" i="33"/>
  <c r="C159" i="33"/>
  <c r="B159" i="33"/>
  <c r="C158" i="33"/>
  <c r="B158" i="33"/>
  <c r="C157" i="33"/>
  <c r="B157" i="33"/>
  <c r="C156" i="33"/>
  <c r="B156" i="33"/>
  <c r="C155" i="33"/>
  <c r="B155" i="33"/>
  <c r="C154" i="33"/>
  <c r="B154" i="33"/>
  <c r="C153" i="33"/>
  <c r="B153" i="33"/>
  <c r="C152" i="33"/>
  <c r="B152" i="33"/>
  <c r="C151" i="33"/>
  <c r="B151" i="33"/>
  <c r="C150" i="33"/>
  <c r="B150" i="33"/>
  <c r="C149" i="33"/>
  <c r="B149" i="33"/>
  <c r="C148" i="33"/>
  <c r="B148" i="33"/>
  <c r="C147" i="33"/>
  <c r="B147" i="33"/>
  <c r="C146" i="33"/>
  <c r="B146" i="33"/>
  <c r="C145" i="33"/>
  <c r="B145" i="33"/>
  <c r="C144" i="33"/>
  <c r="B144" i="33"/>
  <c r="C143" i="33"/>
  <c r="B143" i="33"/>
  <c r="C142" i="33"/>
  <c r="B142" i="33"/>
  <c r="C141" i="33"/>
  <c r="B141" i="33"/>
  <c r="C140" i="33"/>
  <c r="B140" i="33"/>
  <c r="C139" i="33"/>
  <c r="B139" i="33"/>
  <c r="C138" i="33"/>
  <c r="B138" i="33"/>
  <c r="C137" i="33"/>
  <c r="B137" i="33"/>
  <c r="C136" i="33"/>
  <c r="B136" i="33"/>
  <c r="C135" i="33"/>
  <c r="B135" i="33"/>
  <c r="C134" i="33"/>
  <c r="B134" i="33"/>
  <c r="C133" i="33"/>
  <c r="B133" i="33"/>
  <c r="C132" i="33"/>
  <c r="B132" i="33"/>
  <c r="C131" i="33"/>
  <c r="B131" i="33"/>
  <c r="C130" i="33"/>
  <c r="B130" i="33"/>
  <c r="C129" i="33"/>
  <c r="B129" i="33"/>
  <c r="C128" i="33"/>
  <c r="B128" i="33"/>
  <c r="C127" i="33"/>
  <c r="B127" i="33"/>
  <c r="C126" i="33"/>
  <c r="B126" i="33"/>
  <c r="C125" i="33"/>
  <c r="B125" i="33"/>
  <c r="C124" i="33"/>
  <c r="B124" i="33"/>
  <c r="C123" i="33"/>
  <c r="B123" i="33"/>
  <c r="C122" i="33"/>
  <c r="B122" i="33"/>
  <c r="C121" i="33"/>
  <c r="B121" i="33"/>
  <c r="C120" i="33"/>
  <c r="B120" i="33"/>
  <c r="C119" i="33"/>
  <c r="B119" i="33"/>
  <c r="C118" i="33"/>
  <c r="B118" i="33"/>
  <c r="C117" i="33"/>
  <c r="B117" i="33"/>
  <c r="C116" i="33"/>
  <c r="B116" i="33"/>
  <c r="C115" i="33"/>
  <c r="B115" i="33"/>
  <c r="C114" i="33"/>
  <c r="B114" i="33"/>
  <c r="C113" i="33"/>
  <c r="B113" i="33"/>
  <c r="C112" i="33"/>
  <c r="B112" i="33"/>
  <c r="C111" i="33"/>
  <c r="B111" i="33"/>
  <c r="C110" i="33"/>
  <c r="B110" i="33"/>
  <c r="C109" i="33"/>
  <c r="B109" i="33"/>
  <c r="C108" i="33"/>
  <c r="B108" i="33"/>
  <c r="C107" i="33"/>
  <c r="B107" i="33"/>
  <c r="C106" i="33"/>
  <c r="B106" i="33"/>
  <c r="C105" i="33"/>
  <c r="B105" i="33"/>
  <c r="C104" i="33"/>
  <c r="B104" i="33"/>
  <c r="C103" i="33"/>
  <c r="B103" i="33"/>
  <c r="C102" i="33"/>
  <c r="B102" i="33"/>
  <c r="C101" i="33"/>
  <c r="B101" i="33"/>
  <c r="C100" i="33"/>
  <c r="B100" i="33"/>
  <c r="C99" i="33"/>
  <c r="B99" i="33"/>
  <c r="C98" i="33"/>
  <c r="B98" i="33"/>
  <c r="C97" i="33"/>
  <c r="B97" i="33"/>
  <c r="C96" i="33"/>
  <c r="B96" i="33"/>
  <c r="C95" i="33"/>
  <c r="B95" i="33"/>
  <c r="C94" i="33"/>
  <c r="B94" i="33"/>
  <c r="C93" i="33"/>
  <c r="B93" i="33"/>
  <c r="C92" i="33"/>
  <c r="B92" i="33"/>
  <c r="C91" i="33"/>
  <c r="B91" i="33"/>
  <c r="C90" i="33"/>
  <c r="B90" i="33"/>
  <c r="C89" i="33"/>
  <c r="B89" i="33"/>
  <c r="C88" i="33"/>
  <c r="B88" i="33"/>
  <c r="C87" i="33"/>
  <c r="B87" i="33"/>
  <c r="C86" i="33"/>
  <c r="B86" i="33"/>
  <c r="C85" i="33"/>
  <c r="B85" i="33"/>
  <c r="C84" i="33"/>
  <c r="B84" i="33"/>
  <c r="C83" i="33"/>
  <c r="B83" i="33"/>
  <c r="C82" i="33"/>
  <c r="B82" i="33"/>
  <c r="C81" i="33"/>
  <c r="B81" i="33"/>
  <c r="C80" i="33"/>
  <c r="B80" i="33"/>
  <c r="C79" i="33"/>
  <c r="B79" i="33"/>
  <c r="C78" i="33"/>
  <c r="B78" i="33"/>
  <c r="C77" i="33"/>
  <c r="B77" i="33"/>
  <c r="C76" i="33"/>
  <c r="B76" i="33"/>
  <c r="C75" i="33"/>
  <c r="B75" i="33"/>
  <c r="C74" i="33"/>
  <c r="B74" i="33"/>
  <c r="C73" i="33"/>
  <c r="B73" i="33"/>
  <c r="C72" i="33"/>
  <c r="B72" i="33"/>
  <c r="C71" i="33"/>
  <c r="B71" i="33"/>
  <c r="C70" i="33"/>
  <c r="B70" i="33"/>
  <c r="C69" i="33"/>
  <c r="B69" i="33"/>
  <c r="C68" i="33"/>
  <c r="B68" i="33"/>
  <c r="C67" i="33"/>
  <c r="B67" i="33"/>
  <c r="C66" i="33"/>
  <c r="B66" i="33"/>
  <c r="C65" i="33"/>
  <c r="B65" i="33"/>
  <c r="C64" i="33"/>
  <c r="B64" i="33"/>
  <c r="C63" i="33"/>
  <c r="B63" i="33"/>
  <c r="C62" i="33"/>
  <c r="B62" i="33"/>
  <c r="C61" i="33"/>
  <c r="B61" i="33"/>
  <c r="C60" i="33"/>
  <c r="B60" i="33"/>
  <c r="C59" i="33"/>
  <c r="B59" i="33"/>
  <c r="C58" i="33"/>
  <c r="B58" i="33"/>
  <c r="C57" i="33"/>
  <c r="B57" i="33"/>
  <c r="C56" i="33"/>
  <c r="B56" i="33"/>
  <c r="C55" i="33"/>
  <c r="B55" i="33"/>
  <c r="C54" i="33"/>
  <c r="B54" i="33"/>
  <c r="C53" i="33"/>
  <c r="B53" i="33"/>
  <c r="C52" i="33"/>
  <c r="B52" i="33"/>
  <c r="C51" i="33"/>
  <c r="B51" i="33"/>
  <c r="C50" i="33"/>
  <c r="B50" i="33"/>
  <c r="C49" i="33"/>
  <c r="B49" i="33"/>
  <c r="C48" i="33"/>
  <c r="B48" i="33"/>
  <c r="C47" i="33"/>
  <c r="B47" i="33"/>
  <c r="C46" i="33"/>
  <c r="B46" i="33"/>
  <c r="C45" i="33"/>
  <c r="B45" i="33"/>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14" i="33"/>
  <c r="B14" i="33"/>
  <c r="C13" i="33"/>
  <c r="B13" i="33"/>
  <c r="C12" i="33"/>
  <c r="B12" i="33"/>
  <c r="C11" i="33"/>
  <c r="B11" i="33"/>
  <c r="E28" i="13" l="1"/>
  <c r="D7" i="29"/>
  <c r="E7" i="29"/>
  <c r="F7" i="29"/>
  <c r="G7" i="29"/>
  <c r="H7" i="29"/>
  <c r="I7" i="29"/>
  <c r="J7" i="29"/>
  <c r="K7" i="29"/>
  <c r="L7" i="29"/>
  <c r="M7" i="29"/>
  <c r="N7" i="29"/>
  <c r="O7" i="29"/>
  <c r="E8" i="29"/>
  <c r="F8" i="29"/>
  <c r="G8" i="29"/>
  <c r="H8" i="29"/>
  <c r="I8" i="29"/>
  <c r="J8" i="29"/>
  <c r="K8" i="29"/>
  <c r="L8" i="29"/>
  <c r="M8" i="29"/>
  <c r="N8" i="29"/>
  <c r="O8" i="29"/>
  <c r="D8" i="29"/>
  <c r="O60" i="29"/>
  <c r="N60" i="29"/>
  <c r="M60" i="29"/>
  <c r="L60" i="29"/>
  <c r="K60" i="29"/>
  <c r="J60" i="29"/>
  <c r="I60" i="29"/>
  <c r="H60" i="29"/>
  <c r="G60" i="29"/>
  <c r="F60" i="29"/>
  <c r="E60" i="29"/>
  <c r="D60" i="29"/>
  <c r="P53" i="29"/>
  <c r="P54" i="29"/>
  <c r="P55" i="29"/>
  <c r="P56" i="29"/>
  <c r="P57" i="29"/>
  <c r="P59" i="29"/>
  <c r="P8" i="29" l="1"/>
  <c r="P7" i="29"/>
  <c r="D9" i="29" l="1"/>
  <c r="D32" i="20"/>
  <c r="A11" i="33"/>
  <c r="B6" i="33" l="1"/>
  <c r="A12" i="33"/>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120" i="33" s="1"/>
  <c r="A121" i="33" s="1"/>
  <c r="A122" i="33" s="1"/>
  <c r="A123" i="33" s="1"/>
  <c r="A124" i="33" s="1"/>
  <c r="A125" i="33" s="1"/>
  <c r="A126" i="33" s="1"/>
  <c r="A127" i="33" s="1"/>
  <c r="A128" i="33" s="1"/>
  <c r="A129" i="33" s="1"/>
  <c r="A130" i="33" s="1"/>
  <c r="A131" i="33" s="1"/>
  <c r="A132" i="33" s="1"/>
  <c r="A133" i="33" s="1"/>
  <c r="A134" i="33" s="1"/>
  <c r="A135" i="33" s="1"/>
  <c r="A136" i="33" s="1"/>
  <c r="A137" i="33" s="1"/>
  <c r="A138" i="33" s="1"/>
  <c r="A139" i="33" s="1"/>
  <c r="A140" i="33" s="1"/>
  <c r="A141" i="33" s="1"/>
  <c r="A142" i="33" s="1"/>
  <c r="A143" i="33" s="1"/>
  <c r="A144" i="33" s="1"/>
  <c r="A145" i="33" s="1"/>
  <c r="A146" i="33" s="1"/>
  <c r="A147" i="33" s="1"/>
  <c r="A148" i="33" s="1"/>
  <c r="A149" i="33" s="1"/>
  <c r="A150" i="33" s="1"/>
  <c r="A151" i="33" s="1"/>
  <c r="A152" i="33" s="1"/>
  <c r="A153" i="33" s="1"/>
  <c r="A154" i="33" s="1"/>
  <c r="A155" i="33" s="1"/>
  <c r="A156" i="33" s="1"/>
  <c r="A157" i="33" s="1"/>
  <c r="A158" i="33" s="1"/>
  <c r="A159" i="33" s="1"/>
  <c r="A160" i="33" s="1"/>
  <c r="A161" i="33" s="1"/>
  <c r="A162" i="33" s="1"/>
  <c r="A163" i="33" s="1"/>
  <c r="A164" i="33" s="1"/>
  <c r="A165" i="33" s="1"/>
  <c r="A166" i="33" s="1"/>
  <c r="A167" i="33" s="1"/>
  <c r="A168" i="33" s="1"/>
  <c r="A169" i="33" s="1"/>
  <c r="A170" i="33" s="1"/>
  <c r="A171" i="33" s="1"/>
  <c r="A172" i="33" s="1"/>
  <c r="A173" i="33" s="1"/>
  <c r="A174" i="33" s="1"/>
  <c r="A175" i="33" s="1"/>
  <c r="A176" i="33" s="1"/>
  <c r="A177" i="33" s="1"/>
  <c r="A178" i="33" s="1"/>
  <c r="A179" i="33" s="1"/>
  <c r="A180" i="33" s="1"/>
  <c r="A181" i="33" s="1"/>
  <c r="A182" i="33" s="1"/>
  <c r="A183" i="33" s="1"/>
  <c r="A184" i="33" s="1"/>
  <c r="A185" i="33" s="1"/>
  <c r="A186" i="33" s="1"/>
  <c r="A187" i="33" s="1"/>
  <c r="A188" i="33" s="1"/>
  <c r="A189" i="33" s="1"/>
  <c r="A190" i="33" s="1"/>
  <c r="A191" i="33" s="1"/>
  <c r="A192" i="33" s="1"/>
  <c r="A193" i="33" s="1"/>
  <c r="A194" i="33" s="1"/>
  <c r="A195" i="33" s="1"/>
  <c r="A196" i="33" s="1"/>
  <c r="A197" i="33" s="1"/>
  <c r="A198" i="33" s="1"/>
  <c r="A199" i="33" s="1"/>
  <c r="A200" i="33" s="1"/>
  <c r="A201" i="33" s="1"/>
  <c r="A202" i="33" s="1"/>
  <c r="A203" i="33" s="1"/>
  <c r="A204" i="33" s="1"/>
  <c r="A205" i="33" s="1"/>
  <c r="A206" i="33" s="1"/>
  <c r="A207" i="33" s="1"/>
  <c r="A208" i="33" s="1"/>
  <c r="A209" i="33" s="1"/>
  <c r="A210" i="33" s="1"/>
  <c r="A211" i="33" s="1"/>
  <c r="A212" i="33" s="1"/>
  <c r="A213" i="33" s="1"/>
  <c r="A214" i="33" s="1"/>
  <c r="A215" i="33" s="1"/>
  <c r="A216" i="33" s="1"/>
  <c r="A217" i="33" s="1"/>
  <c r="A218" i="33" s="1"/>
  <c r="A219" i="33" s="1"/>
  <c r="A220" i="33" s="1"/>
  <c r="A221" i="33" s="1"/>
  <c r="A222" i="33" s="1"/>
  <c r="A223" i="33" s="1"/>
  <c r="A224" i="33" s="1"/>
  <c r="A225" i="33" s="1"/>
  <c r="A226" i="33" s="1"/>
  <c r="A227" i="33" s="1"/>
  <c r="A228" i="33" s="1"/>
  <c r="A229" i="33" s="1"/>
  <c r="A230" i="33" s="1"/>
  <c r="A231" i="33" s="1"/>
  <c r="A232" i="33" s="1"/>
  <c r="A233" i="33" s="1"/>
  <c r="A234" i="33" s="1"/>
  <c r="A235" i="33" s="1"/>
  <c r="A236" i="33" s="1"/>
  <c r="A237" i="33" s="1"/>
  <c r="A238" i="33" s="1"/>
  <c r="A239" i="33" s="1"/>
  <c r="A240" i="33" s="1"/>
  <c r="A241" i="33" s="1"/>
  <c r="A242" i="33" s="1"/>
  <c r="A243" i="33" s="1"/>
  <c r="A244" i="33" s="1"/>
  <c r="A245" i="33" s="1"/>
  <c r="A246" i="33" s="1"/>
  <c r="A247" i="33" s="1"/>
  <c r="A248" i="33" s="1"/>
  <c r="A249" i="33" s="1"/>
  <c r="A250" i="33" s="1"/>
  <c r="A251" i="33" s="1"/>
  <c r="A252" i="33" s="1"/>
  <c r="A253" i="33" s="1"/>
  <c r="A254" i="33" s="1"/>
  <c r="A255" i="33" s="1"/>
  <c r="A256" i="33" s="1"/>
  <c r="A257" i="33" s="1"/>
  <c r="A258" i="33" s="1"/>
  <c r="A259" i="33" s="1"/>
  <c r="A260" i="33" s="1"/>
  <c r="A261" i="33" s="1"/>
  <c r="A262" i="33" s="1"/>
  <c r="A263" i="33" s="1"/>
  <c r="A264" i="33" s="1"/>
  <c r="A265" i="33" s="1"/>
  <c r="A266" i="33" s="1"/>
  <c r="A267" i="33" s="1"/>
  <c r="A268" i="33" s="1"/>
  <c r="A269" i="33" s="1"/>
  <c r="A270" i="33" s="1"/>
  <c r="A271" i="33" s="1"/>
  <c r="A272" i="33" s="1"/>
  <c r="A273" i="33" s="1"/>
  <c r="A274" i="33" s="1"/>
  <c r="A275" i="33" s="1"/>
  <c r="A276" i="33" s="1"/>
  <c r="A277" i="33" s="1"/>
  <c r="A278" i="33" s="1"/>
  <c r="A279" i="33" s="1"/>
  <c r="A280" i="33" s="1"/>
  <c r="A281" i="33" s="1"/>
  <c r="A282" i="33" s="1"/>
  <c r="A283" i="33" s="1"/>
  <c r="A284" i="33" s="1"/>
  <c r="A285" i="33" s="1"/>
  <c r="A286" i="33" s="1"/>
  <c r="A287" i="33" s="1"/>
  <c r="A288" i="33" s="1"/>
  <c r="A289" i="33" s="1"/>
  <c r="A290" i="33" s="1"/>
  <c r="A291" i="33" s="1"/>
  <c r="A292" i="33" s="1"/>
  <c r="A293" i="33" s="1"/>
  <c r="A294" i="33" s="1"/>
  <c r="A295" i="33" s="1"/>
  <c r="A296" i="33" s="1"/>
  <c r="A297" i="33" s="1"/>
  <c r="A298" i="33" s="1"/>
  <c r="A299" i="33" s="1"/>
  <c r="A300" i="33" s="1"/>
  <c r="A301" i="33" s="1"/>
  <c r="A302" i="33" s="1"/>
  <c r="A303" i="33" s="1"/>
  <c r="A304" i="33" s="1"/>
  <c r="A305" i="33" s="1"/>
  <c r="A306" i="33" s="1"/>
  <c r="A307" i="33" s="1"/>
  <c r="A308" i="33" s="1"/>
  <c r="A309" i="33" s="1"/>
  <c r="A310" i="33" s="1"/>
  <c r="A311" i="33" s="1"/>
  <c r="A312" i="33" s="1"/>
  <c r="A313" i="33" s="1"/>
  <c r="A314" i="33" s="1"/>
  <c r="A315" i="33" s="1"/>
  <c r="A316" i="33" s="1"/>
  <c r="A317" i="33" s="1"/>
  <c r="A318" i="33" s="1"/>
  <c r="A319" i="33" s="1"/>
  <c r="A320" i="33" s="1"/>
  <c r="A321" i="33" s="1"/>
  <c r="A322" i="33" s="1"/>
  <c r="A323" i="33" s="1"/>
  <c r="A324" i="33" s="1"/>
  <c r="A325" i="33" s="1"/>
  <c r="A326" i="33" s="1"/>
  <c r="A327" i="33" s="1"/>
  <c r="A328" i="33" s="1"/>
  <c r="A329" i="33" s="1"/>
  <c r="A330" i="33" s="1"/>
  <c r="A331" i="33" s="1"/>
  <c r="A332" i="33" s="1"/>
  <c r="A333" i="33" s="1"/>
  <c r="A334" i="33" s="1"/>
  <c r="A335" i="33" s="1"/>
  <c r="A336" i="33" s="1"/>
  <c r="A337" i="33" s="1"/>
  <c r="A338" i="33" s="1"/>
  <c r="A339" i="33" s="1"/>
  <c r="A340" i="33" s="1"/>
  <c r="A341" i="33" s="1"/>
  <c r="A342" i="33" s="1"/>
  <c r="A343" i="33" s="1"/>
  <c r="A344" i="33" s="1"/>
  <c r="A345" i="33" s="1"/>
  <c r="A346" i="33" s="1"/>
  <c r="A347" i="33" s="1"/>
  <c r="A348" i="33" s="1"/>
  <c r="A349" i="33" s="1"/>
  <c r="A350" i="33" s="1"/>
  <c r="A351" i="33" s="1"/>
  <c r="A352" i="33" s="1"/>
  <c r="A353" i="33" s="1"/>
  <c r="A354" i="33" s="1"/>
  <c r="A355" i="33" s="1"/>
  <c r="A356" i="33" s="1"/>
  <c r="A357" i="33" s="1"/>
  <c r="A358" i="33" s="1"/>
  <c r="A359" i="33" s="1"/>
  <c r="A360" i="33" s="1"/>
  <c r="A361" i="33" s="1"/>
  <c r="A362" i="33" s="1"/>
  <c r="A363" i="33" s="1"/>
  <c r="A364" i="33" s="1"/>
  <c r="A365" i="33" s="1"/>
  <c r="A366" i="33" s="1"/>
  <c r="A367" i="33" s="1"/>
  <c r="A368" i="33" s="1"/>
  <c r="A369" i="33" s="1"/>
  <c r="A370" i="33" s="1"/>
  <c r="A371" i="33" s="1"/>
  <c r="A372" i="33" s="1"/>
  <c r="A373" i="33" s="1"/>
  <c r="A374" i="33" s="1"/>
  <c r="A375" i="33" s="1"/>
  <c r="A376" i="33" s="1"/>
  <c r="A377" i="33" s="1"/>
  <c r="A378" i="33" s="1"/>
  <c r="A379" i="33" s="1"/>
  <c r="A380" i="33" s="1"/>
  <c r="A381" i="33" s="1"/>
  <c r="B5" i="6" l="1"/>
  <c r="P12" i="29" l="1"/>
  <c r="A6" i="13" l="1"/>
  <c r="A2" i="29"/>
  <c r="J1" i="29" l="1"/>
  <c r="J10" i="29" s="1"/>
  <c r="B6" i="32" l="1"/>
  <c r="B6" i="20"/>
  <c r="B7" i="13"/>
  <c r="B3" i="29"/>
  <c r="O1" i="29" l="1"/>
  <c r="O10" i="29" s="1"/>
  <c r="N1" i="29"/>
  <c r="N10" i="29" s="1"/>
  <c r="M1" i="29"/>
  <c r="M10" i="29" s="1"/>
  <c r="L1" i="29"/>
  <c r="L10" i="29" s="1"/>
  <c r="K1" i="29"/>
  <c r="K10" i="29" s="1"/>
  <c r="H1" i="29"/>
  <c r="H10" i="29" s="1"/>
  <c r="G1" i="29"/>
  <c r="G10" i="29" s="1"/>
  <c r="I1" i="29"/>
  <c r="I10" i="29" s="1"/>
  <c r="F1" i="29"/>
  <c r="F10" i="29" s="1"/>
  <c r="E1" i="29"/>
  <c r="E10" i="29" s="1"/>
  <c r="D1" i="29"/>
  <c r="D10" i="29" s="1"/>
  <c r="P26" i="13"/>
  <c r="P25" i="13"/>
  <c r="P24" i="13"/>
  <c r="P23" i="13"/>
  <c r="P22" i="13"/>
  <c r="P21" i="13"/>
  <c r="P20" i="13"/>
  <c r="P19" i="13"/>
  <c r="P18" i="13"/>
  <c r="P17" i="13"/>
  <c r="P16" i="13"/>
  <c r="P15" i="13"/>
  <c r="P14" i="13"/>
  <c r="P13" i="13"/>
  <c r="P12" i="13"/>
  <c r="P11" i="13"/>
  <c r="B13" i="6"/>
  <c r="E51" i="29" l="1"/>
  <c r="O44" i="29"/>
  <c r="P44" i="29" s="1"/>
  <c r="E58" i="29"/>
  <c r="F58" i="29" s="1"/>
  <c r="G58" i="29" s="1"/>
  <c r="H58" i="29" s="1"/>
  <c r="I58" i="29" s="1"/>
  <c r="J58" i="29" s="1"/>
  <c r="K58" i="29" s="1"/>
  <c r="L58" i="29" s="1"/>
  <c r="M58" i="29" s="1"/>
  <c r="N58" i="29" s="1"/>
  <c r="O58" i="29" s="1"/>
  <c r="P58" i="29" s="1"/>
  <c r="K44" i="29"/>
  <c r="F44" i="29"/>
  <c r="E16" i="29"/>
  <c r="F16" i="29" s="1"/>
  <c r="G16" i="29" s="1"/>
  <c r="H16" i="29" s="1"/>
  <c r="I16" i="29" s="1"/>
  <c r="J16" i="29" s="1"/>
  <c r="K16" i="29" s="1"/>
  <c r="L16" i="29" s="1"/>
  <c r="M16" i="29" s="1"/>
  <c r="N16" i="29" s="1"/>
  <c r="O16" i="29" s="1"/>
  <c r="N44" i="29"/>
  <c r="M44" i="29"/>
  <c r="L44" i="29"/>
  <c r="E23" i="29"/>
  <c r="F23" i="29" s="1"/>
  <c r="G23" i="29" s="1"/>
  <c r="H23" i="29" s="1"/>
  <c r="I23" i="29" s="1"/>
  <c r="J23" i="29" s="1"/>
  <c r="K23" i="29" s="1"/>
  <c r="L23" i="29" s="1"/>
  <c r="M23" i="29" s="1"/>
  <c r="N23" i="29" s="1"/>
  <c r="O23" i="29" s="1"/>
  <c r="P23" i="29" s="1"/>
  <c r="E37" i="29"/>
  <c r="J44" i="29"/>
  <c r="H44" i="29"/>
  <c r="I44" i="29"/>
  <c r="G44" i="29"/>
  <c r="E30" i="29"/>
  <c r="E44" i="29"/>
  <c r="I30" i="29"/>
  <c r="I51" i="29"/>
  <c r="I37" i="29"/>
  <c r="G30" i="29"/>
  <c r="G51" i="29"/>
  <c r="G37" i="29"/>
  <c r="H30" i="29"/>
  <c r="H51" i="29"/>
  <c r="H37" i="29"/>
  <c r="K30" i="29"/>
  <c r="K51" i="29"/>
  <c r="K37" i="29"/>
  <c r="J30" i="29"/>
  <c r="J51" i="29"/>
  <c r="J37" i="29"/>
  <c r="L30" i="29"/>
  <c r="L51" i="29"/>
  <c r="L37" i="29"/>
  <c r="M30" i="29"/>
  <c r="M51" i="29"/>
  <c r="M37" i="29"/>
  <c r="N30" i="29"/>
  <c r="N51" i="29"/>
  <c r="N37" i="29"/>
  <c r="F30" i="29"/>
  <c r="F51" i="29"/>
  <c r="F37" i="29"/>
  <c r="P10" i="29"/>
  <c r="O30" i="29"/>
  <c r="P30" i="29" s="1"/>
  <c r="O51" i="29"/>
  <c r="P51" i="29" s="1"/>
  <c r="O37" i="29"/>
  <c r="P37" i="29" s="1"/>
  <c r="P52" i="29"/>
  <c r="P50" i="29"/>
  <c r="P49" i="29"/>
  <c r="P48" i="29"/>
  <c r="P47" i="29"/>
  <c r="P46" i="29"/>
  <c r="P45" i="29"/>
  <c r="P43" i="29"/>
  <c r="P42" i="29"/>
  <c r="P41" i="29"/>
  <c r="P40" i="29"/>
  <c r="P39" i="29"/>
  <c r="P38" i="29"/>
  <c r="P36" i="29"/>
  <c r="P35" i="29"/>
  <c r="P34" i="29"/>
  <c r="P33" i="29"/>
  <c r="P32" i="29"/>
  <c r="P31" i="29"/>
  <c r="P29" i="29"/>
  <c r="P28" i="29"/>
  <c r="P27" i="29"/>
  <c r="P26" i="29"/>
  <c r="P25" i="29"/>
  <c r="P24" i="29"/>
  <c r="P22" i="29"/>
  <c r="P21" i="29"/>
  <c r="P20" i="29"/>
  <c r="P19" i="29"/>
  <c r="P18" i="29"/>
  <c r="P17" i="29"/>
  <c r="P15" i="29"/>
  <c r="P14" i="29"/>
  <c r="P13" i="29"/>
  <c r="P11" i="29"/>
  <c r="P60" i="29" l="1"/>
  <c r="O9" i="29"/>
  <c r="P9" i="29" s="1"/>
  <c r="P16" i="29" l="1"/>
  <c r="C11" i="6"/>
  <c r="C12" i="6"/>
  <c r="C14" i="6"/>
  <c r="C15" i="6"/>
  <c r="C16" i="6"/>
  <c r="C13" i="6" l="1"/>
  <c r="G9" i="29" l="1"/>
  <c r="H9" i="29"/>
  <c r="M9" i="29"/>
  <c r="J9" i="29"/>
  <c r="K9" i="29"/>
  <c r="L9" i="29"/>
  <c r="I9" i="29"/>
  <c r="N9" i="29"/>
  <c r="F9" i="29"/>
  <c r="E9" i="29" l="1"/>
</calcChain>
</file>

<file path=xl/sharedStrings.xml><?xml version="1.0" encoding="utf-8"?>
<sst xmlns="http://schemas.openxmlformats.org/spreadsheetml/2006/main" count="311" uniqueCount="127">
  <si>
    <t>DVR-Nr. 1069683</t>
  </si>
  <si>
    <t xml:space="preserve">Sachbearbeiter  </t>
  </si>
  <si>
    <t>datenerhebung@e-control.at</t>
  </si>
  <si>
    <t>Meldetermin:</t>
  </si>
  <si>
    <t>Betreff:</t>
  </si>
  <si>
    <t>Kalenderjahr</t>
  </si>
  <si>
    <t>Unternehmen</t>
  </si>
  <si>
    <t>Telefonnummer</t>
  </si>
  <si>
    <t xml:space="preserve">E-Mail-Adresse  </t>
  </si>
  <si>
    <t>AT900059</t>
  </si>
  <si>
    <t>Anmerkungen</t>
  </si>
  <si>
    <t>OMV Gas Storage GmbH</t>
  </si>
  <si>
    <t>20. des Folgemonats</t>
  </si>
  <si>
    <t>Wiener Erdgasspeicher GmbH</t>
  </si>
  <si>
    <t>Bilanzposition</t>
  </si>
  <si>
    <t>Einheit</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</si>
  <si>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</si>
  <si>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</si>
  <si>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</si>
  <si>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</si>
  <si>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</si>
  <si>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</si>
  <si>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</si>
  <si>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</si>
  <si>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</si>
  <si>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</si>
  <si>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</si>
  <si>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</si>
  <si>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</si>
  <si>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</si>
  <si>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</si>
  <si>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</si>
  <si>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</si>
  <si>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</si>
  <si>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</si>
  <si>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</si>
  <si>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</si>
  <si>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</si>
  <si>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</si>
  <si>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</si>
  <si>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Grenzkopplungspunkte /
Übergabepunkte zum Ausland</t>
  </si>
  <si>
    <t>technische Maximalkapazität Einspeisung (Import)
in kWh/h</t>
  </si>
  <si>
    <t>technische Maximalkapazität Auspeisung (Export)
in kWh/h</t>
  </si>
  <si>
    <t>Jänner</t>
  </si>
  <si>
    <t>Februar</t>
  </si>
  <si>
    <t>März</t>
  </si>
  <si>
    <t>April</t>
  </si>
  <si>
    <t>Mai</t>
  </si>
  <si>
    <t>Juni</t>
  </si>
  <si>
    <t>Juli</t>
  </si>
  <si>
    <t>August</t>
  </si>
  <si>
    <t>September</t>
  </si>
  <si>
    <t>Oktober</t>
  </si>
  <si>
    <t>November</t>
  </si>
  <si>
    <t>Dezember</t>
  </si>
  <si>
    <t>Unterjährige Änderung gültig ab</t>
  </si>
  <si>
    <t>kWh/h</t>
  </si>
  <si>
    <t>Speicherbewirtschaftung</t>
  </si>
  <si>
    <t>Speicheranlage</t>
  </si>
  <si>
    <t>Einspeicherung</t>
  </si>
  <si>
    <t>Speicherstandskorrektur (+/-)</t>
  </si>
  <si>
    <t>Speicherinhalt am Monatsletzten</t>
  </si>
  <si>
    <t>Eigenverbrauch für Speicherbetrieb</t>
  </si>
  <si>
    <t>Eigenverbrauch für Speicherung</t>
  </si>
  <si>
    <t>7 Fields</t>
  </si>
  <si>
    <t>Aigelsbrunn</t>
  </si>
  <si>
    <t>Erdgasröhrenspeicher Wien</t>
  </si>
  <si>
    <t>Haidach 5</t>
  </si>
  <si>
    <t>Puchkirchen und Aussenstelle Haag</t>
  </si>
  <si>
    <t>Schönkirchen</t>
  </si>
  <si>
    <t>Tallesbrunn</t>
  </si>
  <si>
    <t>Unterjährige Aktualisierung bei jeder Änderung!</t>
  </si>
  <si>
    <t>Polstergas</t>
  </si>
  <si>
    <t>Datum</t>
  </si>
  <si>
    <t>RAG Energy Storage GmbH</t>
  </si>
  <si>
    <t>Uniper Energy Storage GmbH</t>
  </si>
  <si>
    <t>Importe und Exporte</t>
  </si>
  <si>
    <t>Importe</t>
  </si>
  <si>
    <t>Exporte</t>
  </si>
  <si>
    <t>Jahr</t>
  </si>
  <si>
    <t>Bei Bedarf Firmenname ändern</t>
  </si>
  <si>
    <t>Bei Bedarf Liste erweitern</t>
  </si>
  <si>
    <t>Erdgas - Speicherunternehmen bzw. Betreiber von Speicheranlagen</t>
  </si>
  <si>
    <t>Grenzkopplungspunkte</t>
  </si>
  <si>
    <t>Speicherinhalt am Monatsende</t>
  </si>
  <si>
    <t>Tageswert</t>
  </si>
  <si>
    <t>Umwandlung Arbeitsgas in Polstergas</t>
  </si>
  <si>
    <t>Umwandlung Polstergas in Arbeitsgas</t>
  </si>
  <si>
    <r>
      <rPr>
        <b/>
        <sz val="10"/>
        <rFont val="Arial"/>
        <family val="2"/>
      </rPr>
      <t>Monatserhebung</t>
    </r>
    <r>
      <rPr>
        <sz val="10"/>
        <rFont val="Arial"/>
        <family val="2"/>
      </rPr>
      <t xml:space="preserve"> (Tabellenblätter MM_**)</t>
    </r>
  </si>
  <si>
    <t>Unterjährige Änderung
gültig ab
TT.MM.JJJJ hh:mm</t>
  </si>
  <si>
    <r>
      <rPr>
        <b/>
        <sz val="10"/>
        <rFont val="Arial"/>
        <family val="2"/>
      </rPr>
      <t>Bitte ausfüllen, wenn keine Grenzkopplungspunkte / Übergabepunkte zum Ausland</t>
    </r>
    <r>
      <rPr>
        <sz val="10"/>
        <rFont val="Arial"/>
        <family val="2"/>
      </rPr>
      <t xml:space="preserve">
(Leermeldung Grenzkopplungspunkte / Tabellenblatt 'JJ_GKP')</t>
    </r>
  </si>
  <si>
    <r>
      <rPr>
        <b/>
        <sz val="10"/>
        <rFont val="Arial"/>
        <family val="2"/>
      </rPr>
      <t>Bitte ausfüllen, wenn keine Importe-Exporte zum Ausland</t>
    </r>
    <r>
      <rPr>
        <sz val="10"/>
        <rFont val="Arial"/>
        <family val="2"/>
      </rPr>
      <t xml:space="preserve">
(Leermeldung Importe-Exporte/ Tabellenblatt 'MM_ImEx')</t>
    </r>
  </si>
  <si>
    <t>OMV Speicherbetreiber</t>
  </si>
  <si>
    <t>OMV-Speicher</t>
  </si>
  <si>
    <t>RAG Speicherbetreiber</t>
  </si>
  <si>
    <t>RAG-Speicher</t>
  </si>
  <si>
    <t>25X-OMVGASSTORA5</t>
  </si>
  <si>
    <t>25X-RAGENERGYSTV</t>
  </si>
  <si>
    <t>21X000000001127H</t>
  </si>
  <si>
    <t/>
  </si>
  <si>
    <t>EIC-Nummer / Kennung</t>
  </si>
  <si>
    <t>Grenzkopplungs- /
Übergabepunkt</t>
  </si>
  <si>
    <t>Gas-Speicher</t>
  </si>
  <si>
    <t>Kontaktadresse:</t>
  </si>
  <si>
    <t>Datenübermittlung mittels Fileshare:</t>
  </si>
  <si>
    <t>https://statistics.e-control.at/</t>
  </si>
  <si>
    <t>Datum (Gastag)</t>
  </si>
  <si>
    <t>Speicherinhalt je Speicheranlage</t>
  </si>
  <si>
    <t>Summe</t>
  </si>
  <si>
    <t>Speicherinhalt</t>
  </si>
  <si>
    <t>Bei Bedarf weitere Spalten kopieren &gt;&gt;</t>
  </si>
  <si>
    <t>Jeweils an jedem Mittwoch spätestens bis 14 Uhr</t>
  </si>
  <si>
    <r>
      <rPr>
        <b/>
        <sz val="10"/>
        <rFont val="Arial"/>
        <family val="2"/>
      </rPr>
      <t xml:space="preserve">Tageserhebung </t>
    </r>
    <r>
      <rPr>
        <sz val="10"/>
        <rFont val="Arial"/>
        <family val="2"/>
      </rPr>
      <t>(Tabellenblatt TT_Sp)</t>
    </r>
  </si>
  <si>
    <t>Arbeitsgas- volumen</t>
  </si>
  <si>
    <t>Einspeicher-leistung</t>
  </si>
  <si>
    <t>Ausspeicher-leistung</t>
  </si>
  <si>
    <t>Ausspeicherung</t>
  </si>
  <si>
    <r>
      <rPr>
        <b/>
        <sz val="10"/>
        <rFont val="Arial"/>
        <family val="2"/>
      </rPr>
      <t>Jahreserhebung</t>
    </r>
    <r>
      <rPr>
        <sz val="10"/>
        <rFont val="Arial"/>
        <family val="2"/>
      </rPr>
      <t xml:space="preserve"> (Tabellenblatt JJ_SpAnl) </t>
    </r>
    <r>
      <rPr>
        <sz val="10"/>
        <color rgb="FFFF0000"/>
        <rFont val="Arial"/>
        <family val="2"/>
      </rPr>
      <t>**Bitte auch unterjährige Veränderungen zeitnah in diesem Tabellenblatt (Spalte i) anführen</t>
    </r>
  </si>
  <si>
    <t>**Bitte auch unterjährige Veränderungen der allgemeinen jährlichen Kennzahlen: Speichervolumen, Ein- Ausspeicherleistung, etc.  zeitnah im Tabellenblatt "JJ_SpAnl" aktualisieren.</t>
  </si>
  <si>
    <t>Monatssumme</t>
  </si>
  <si>
    <t>Bitte auch unterjährige Veränderungen der allgemeinen jährlichen Kennzahlen: Arbeitsgasvolumen, Ein- Ausspeicherleistung, etc.  zeitnah im Tabellenblatt "JJ_SpAnl" aktualisieren.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</si>
  <si>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2017(G-EnLD-VO, BGBl. II Nr. 347/2022 idgF).
Auf Basis der genannten Bestimmungen sind Speicherunternehmen wie auch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</si>
  <si>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Betreiber von Speicheranlagen</t>
  </si>
  <si>
    <t>1.000 Nm³/h</t>
  </si>
  <si>
    <t>Mio. Nm³</t>
  </si>
  <si>
    <t>SEFE Storage GmbH</t>
  </si>
  <si>
    <t>37X0000000002964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</si>
</sst>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1]_-;\-* #,##0.00\ [$€-1]_-;_-* &quot;-&quot;??\ [$€-1]_-"/>
    <numFmt numFmtId="165" formatCode="mmmm"/>
    <numFmt numFmtId="166" formatCode="#,##0.0000\ "/>
    <numFmt numFmtId="167" formatCode="#,##0\ "/>
    <numFmt numFmtId="168" formatCode="#,##0.0\ "/>
    <numFmt numFmtId="169" formatCode="#,##0,_)"/>
    <numFmt numFmtId="170" formatCode="_-[$€]\ * #,##0.00_-;\-[$€]\ * #,##0.00_-;_-[$€]\ * &quot;-&quot;??_-;_-@_-"/>
    <numFmt numFmtId="171" formatCode="#,##0.000\ "/>
    <numFmt numFmtId="172" formatCode="ddd\ dd/mm/yyyy"/>
    <numFmt numFmtId="173" formatCode="#,##0.000\ \ "/>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b/>
      <sz val="10"/>
      <color theme="0"/>
      <name val="Arial"/>
      <family val="2"/>
    </font>
    <font>
      <u/>
      <sz val="10"/>
      <color indexed="54"/>
      <name val="Arial"/>
      <family val="2"/>
    </font>
    <font>
      <sz val="10"/>
      <color indexed="54"/>
      <name val="Arial"/>
      <family val="2"/>
    </font>
    <font>
      <u/>
      <sz val="10"/>
      <color rgb="FFFF0000"/>
      <name val="Arial"/>
      <family val="2"/>
    </font>
    <font>
      <sz val="8"/>
      <name val="Arial"/>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diagonal/>
    </border>
    <border>
      <left style="thin">
        <color indexed="64"/>
      </left>
      <right style="thin">
        <color indexed="64"/>
      </right>
      <top/>
      <bottom style="dashed">
        <color indexed="64"/>
      </bottom>
      <diagonal/>
    </border>
    <border>
      <left/>
      <right/>
      <top style="thin">
        <color indexed="64"/>
      </top>
      <bottom/>
      <diagonal/>
    </border>
  </borders>
  <cellStyleXfs count="1273">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43" fontId="3" fillId="0" borderId="0" applyFont="0" applyFill="0" applyBorder="0" applyAlignment="0" applyProtection="0"/>
    <xf numFmtId="0" fontId="3"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69" fontId="18" fillId="0" borderId="0" applyFill="0" applyBorder="0" applyProtection="0"/>
    <xf numFmtId="164" fontId="10" fillId="0" borderId="0" applyFont="0" applyFill="0" applyBorder="0" applyAlignment="0" applyProtection="0"/>
    <xf numFmtId="170"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43" fontId="1" fillId="0" borderId="0" applyFont="0" applyFill="0" applyBorder="0" applyAlignment="0" applyProtection="0"/>
    <xf numFmtId="0" fontId="1" fillId="2" borderId="1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5">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Alignment="1" applyProtection="1">
      <alignment vertical="center"/>
      <protection hidden="1"/>
    </xf>
    <xf numFmtId="49" fontId="4" fillId="0" borderId="0" xfId="6" applyNumberFormat="1" applyAlignment="1" applyProtection="1">
      <alignment vertical="center"/>
      <protection hidden="1"/>
    </xf>
    <xf numFmtId="0" fontId="4" fillId="0" borderId="0" xfId="0" applyFont="1" applyProtection="1">
      <protection hidden="1"/>
    </xf>
    <xf numFmtId="0" fontId="4" fillId="0" borderId="0" xfId="6" applyAlignment="1" applyProtection="1">
      <alignment horizontal="left" indent="1"/>
      <protection hidden="1"/>
    </xf>
    <xf numFmtId="0" fontId="4" fillId="0" borderId="0" xfId="6" applyProtection="1">
      <protection hidden="1"/>
    </xf>
    <xf numFmtId="0" fontId="4" fillId="0" borderId="0" xfId="6" applyAlignment="1" applyProtection="1">
      <alignment horizontal="left" vertical="center" indent="1"/>
      <protection hidden="1"/>
    </xf>
    <xf numFmtId="0" fontId="14" fillId="0" borderId="0" xfId="6" applyFont="1" applyAlignment="1" applyProtection="1">
      <alignment vertical="center"/>
      <protection hidden="1"/>
    </xf>
    <xf numFmtId="166" fontId="4" fillId="0" borderId="0" xfId="6" applyNumberFormat="1" applyAlignment="1" applyProtection="1">
      <alignment vertical="center"/>
      <protection hidden="1"/>
    </xf>
    <xf numFmtId="0" fontId="4" fillId="0" borderId="0" xfId="5"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Protection="1">
      <protection hidden="1"/>
    </xf>
    <xf numFmtId="0" fontId="11" fillId="0" borderId="0" xfId="0" applyFont="1" applyAlignment="1" applyProtection="1">
      <alignment horizontal="left" indent="1"/>
      <protection hidden="1"/>
    </xf>
    <xf numFmtId="0" fontId="4" fillId="0" borderId="0" xfId="6" applyAlignment="1" applyProtection="1">
      <alignment horizontal="justify" vertical="top"/>
      <protection hidden="1"/>
    </xf>
    <xf numFmtId="0" fontId="4" fillId="0" borderId="0" xfId="6" applyAlignment="1" applyProtection="1">
      <alignment horizontal="left"/>
      <protection hidden="1"/>
    </xf>
    <xf numFmtId="0" fontId="4" fillId="0" borderId="0" xfId="0" applyFont="1" applyAlignment="1" applyProtection="1">
      <alignment vertical="center"/>
      <protection hidden="1"/>
    </xf>
    <xf numFmtId="0" fontId="4" fillId="0" borderId="0" xfId="6" applyAlignment="1" applyProtection="1">
      <alignment horizontal="left" vertical="center"/>
      <protection hidden="1"/>
    </xf>
    <xf numFmtId="0" fontId="11" fillId="0" borderId="0" xfId="6" applyFont="1" applyAlignment="1" applyProtection="1">
      <alignment horizontal="left" vertical="center" indent="1"/>
      <protection hidden="1"/>
    </xf>
    <xf numFmtId="0" fontId="4" fillId="0" borderId="0" xfId="6" applyAlignment="1" applyProtection="1">
      <alignment vertical="center" wrapText="1"/>
      <protection hidden="1"/>
    </xf>
    <xf numFmtId="0" fontId="4" fillId="0" borderId="0" xfId="6" applyAlignment="1" applyProtection="1">
      <alignment vertical="center"/>
      <protection locked="0"/>
    </xf>
    <xf numFmtId="0" fontId="4" fillId="0" borderId="0" xfId="0" applyFont="1" applyAlignment="1" applyProtection="1">
      <alignment vertical="center"/>
      <protection locked="0"/>
    </xf>
    <xf numFmtId="0" fontId="7" fillId="5" borderId="10" xfId="0" applyFont="1" applyFill="1" applyBorder="1" applyAlignment="1" applyProtection="1">
      <alignment horizontal="left" vertical="center" wrapText="1" indent="1"/>
      <protection locked="0"/>
    </xf>
    <xf numFmtId="49" fontId="4" fillId="5" borderId="1" xfId="3" applyNumberFormat="1" applyFill="1" applyBorder="1" applyAlignment="1" applyProtection="1">
      <alignment horizontal="left" vertical="center" indent="1"/>
      <protection locked="0"/>
    </xf>
    <xf numFmtId="49" fontId="9" fillId="5" borderId="3" xfId="2" applyNumberForma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2" fillId="4" borderId="11" xfId="0" applyFont="1" applyFill="1" applyBorder="1" applyAlignment="1" applyProtection="1">
      <alignment horizontal="left" vertical="center" indent="1"/>
      <protection hidden="1"/>
    </xf>
    <xf numFmtId="0" fontId="7" fillId="3" borderId="4" xfId="6" applyFont="1" applyFill="1" applyBorder="1" applyAlignment="1" applyProtection="1">
      <alignment horizontal="left" vertical="center" indent="1"/>
      <protection hidden="1"/>
    </xf>
    <xf numFmtId="0" fontId="4" fillId="4" borderId="4" xfId="6" applyFill="1" applyBorder="1" applyAlignment="1" applyProtection="1">
      <alignment horizontal="center" vertical="center" wrapText="1"/>
      <protection hidden="1"/>
    </xf>
    <xf numFmtId="165" fontId="4" fillId="4" borderId="4" xfId="6" applyNumberFormat="1" applyFill="1" applyBorder="1" applyAlignment="1" applyProtection="1">
      <alignment horizontal="center" vertical="center" wrapText="1"/>
      <protection hidden="1"/>
    </xf>
    <xf numFmtId="0" fontId="4" fillId="4" borderId="4" xfId="6" applyFill="1" applyBorder="1" applyAlignment="1" applyProtection="1">
      <alignment horizontal="center" vertical="center"/>
      <protection hidden="1"/>
    </xf>
    <xf numFmtId="0" fontId="0" fillId="0" borderId="0" xfId="0" applyAlignment="1">
      <alignment vertical="center"/>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0" fontId="16" fillId="0" borderId="0" xfId="6" applyFont="1" applyAlignment="1" applyProtection="1">
      <alignment horizontal="left" indent="1"/>
      <protection hidden="1"/>
    </xf>
    <xf numFmtId="0" fontId="4" fillId="0" borderId="0" xfId="3" applyAlignment="1" applyProtection="1">
      <alignment horizontal="left" vertical="center"/>
      <protection hidden="1"/>
    </xf>
    <xf numFmtId="14" fontId="4" fillId="0" borderId="0" xfId="6" applyNumberFormat="1" applyAlignment="1" applyProtection="1">
      <alignment vertical="center" wrapText="1"/>
      <protection hidden="1"/>
    </xf>
    <xf numFmtId="0" fontId="4" fillId="4" borderId="10" xfId="6" applyFill="1" applyBorder="1" applyAlignment="1" applyProtection="1">
      <alignment horizontal="left" vertical="center" indent="1"/>
      <protection hidden="1"/>
    </xf>
    <xf numFmtId="0" fontId="4" fillId="4" borderId="10" xfId="6" applyFill="1" applyBorder="1" applyAlignment="1" applyProtection="1">
      <alignment horizontal="center" vertical="center"/>
      <protection hidden="1"/>
    </xf>
    <xf numFmtId="0" fontId="4" fillId="4" borderId="11" xfId="6" applyFill="1" applyBorder="1" applyAlignment="1" applyProtection="1">
      <alignment horizontal="left" vertical="center" indent="1"/>
      <protection hidden="1"/>
    </xf>
    <xf numFmtId="0" fontId="4" fillId="4" borderId="11" xfId="6" applyFill="1" applyBorder="1" applyAlignment="1" applyProtection="1">
      <alignment horizontal="center" vertical="center"/>
      <protection hidden="1"/>
    </xf>
    <xf numFmtId="3" fontId="4" fillId="5" borderId="10" xfId="6" applyNumberFormat="1" applyFill="1" applyBorder="1" applyAlignment="1" applyProtection="1">
      <alignment horizontal="left" vertical="center" indent="1"/>
      <protection locked="0"/>
    </xf>
    <xf numFmtId="3" fontId="4" fillId="5" borderId="19" xfId="6" applyNumberFormat="1" applyFill="1" applyBorder="1" applyAlignment="1" applyProtection="1">
      <alignment horizontal="left" vertical="center" indent="1"/>
      <protection locked="0"/>
    </xf>
    <xf numFmtId="0" fontId="4" fillId="4" borderId="19" xfId="6" applyFill="1" applyBorder="1" applyAlignment="1" applyProtection="1">
      <alignment horizontal="center" vertical="center"/>
      <protection hidden="1"/>
    </xf>
    <xf numFmtId="3" fontId="4" fillId="5" borderId="11" xfId="6" applyNumberFormat="1" applyFill="1" applyBorder="1" applyAlignment="1" applyProtection="1">
      <alignment horizontal="left" vertical="center" indent="1"/>
      <protection locked="0"/>
    </xf>
    <xf numFmtId="0" fontId="4" fillId="4" borderId="19" xfId="6" applyFill="1" applyBorder="1" applyAlignment="1" applyProtection="1">
      <alignment horizontal="left" vertical="center" indent="1"/>
      <protection hidden="1"/>
    </xf>
    <xf numFmtId="0" fontId="4" fillId="5" borderId="10" xfId="0" applyFont="1" applyFill="1" applyBorder="1" applyAlignment="1" applyProtection="1">
      <alignment horizontal="left" vertical="center" indent="1"/>
      <protection locked="0"/>
    </xf>
    <xf numFmtId="0" fontId="4" fillId="5" borderId="19"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0" fontId="7" fillId="3" borderId="12" xfId="6" applyFont="1" applyFill="1" applyBorder="1" applyAlignment="1" applyProtection="1">
      <alignment horizontal="left" vertical="center" indent="1"/>
      <protection hidden="1"/>
    </xf>
    <xf numFmtId="0" fontId="7" fillId="3" borderId="6" xfId="6" applyFont="1" applyFill="1" applyBorder="1" applyAlignment="1" applyProtection="1">
      <alignment horizontal="left" vertical="center" indent="1"/>
      <protection hidden="1"/>
    </xf>
    <xf numFmtId="0" fontId="7" fillId="3" borderId="17" xfId="6" applyFont="1" applyFill="1" applyBorder="1" applyAlignment="1" applyProtection="1">
      <alignment horizontal="left" vertical="center" indent="1"/>
      <protection hidden="1"/>
    </xf>
    <xf numFmtId="0" fontId="7" fillId="3" borderId="20" xfId="6" applyFont="1" applyFill="1" applyBorder="1" applyAlignment="1" applyProtection="1">
      <alignment horizontal="left" vertical="center" indent="1"/>
      <protection hidden="1"/>
    </xf>
    <xf numFmtId="22" fontId="4" fillId="5" borderId="10" xfId="0" applyNumberFormat="1" applyFont="1" applyFill="1" applyBorder="1" applyAlignment="1" applyProtection="1">
      <alignment horizontal="center" vertical="center"/>
      <protection locked="0"/>
    </xf>
    <xf numFmtId="22" fontId="4" fillId="5" borderId="19" xfId="0" applyNumberFormat="1" applyFont="1" applyFill="1" applyBorder="1" applyAlignment="1" applyProtection="1">
      <alignment horizontal="center" vertical="center"/>
      <protection locked="0"/>
    </xf>
    <xf numFmtId="0" fontId="17" fillId="0" borderId="0" xfId="0" applyFont="1" applyProtection="1">
      <protection hidden="1"/>
    </xf>
    <xf numFmtId="14" fontId="17" fillId="0" borderId="0" xfId="6" applyNumberFormat="1" applyFont="1" applyAlignment="1" applyProtection="1">
      <alignment vertical="center" wrapText="1"/>
      <protection hidden="1"/>
    </xf>
    <xf numFmtId="168" fontId="4" fillId="5" borderId="10" xfId="0" applyNumberFormat="1" applyFont="1" applyFill="1" applyBorder="1" applyAlignment="1" applyProtection="1">
      <alignment vertical="center"/>
      <protection locked="0"/>
    </xf>
    <xf numFmtId="168" fontId="4" fillId="5" borderId="19" xfId="0" applyNumberFormat="1" applyFont="1" applyFill="1" applyBorder="1" applyAlignment="1" applyProtection="1">
      <alignment vertical="center"/>
      <protection locked="0"/>
    </xf>
    <xf numFmtId="49" fontId="4" fillId="4" borderId="21" xfId="6" applyNumberFormat="1" applyFill="1" applyBorder="1" applyAlignment="1" applyProtection="1">
      <alignment horizontal="left" vertical="center" indent="1"/>
      <protection hidden="1"/>
    </xf>
    <xf numFmtId="0" fontId="4" fillId="4" borderId="10" xfId="6" applyFill="1" applyBorder="1" applyAlignment="1" applyProtection="1">
      <alignment horizontal="center" vertical="center" wrapText="1"/>
      <protection hidden="1"/>
    </xf>
    <xf numFmtId="49" fontId="4" fillId="4" borderId="22" xfId="6" applyNumberFormat="1" applyFill="1" applyBorder="1" applyAlignment="1" applyProtection="1">
      <alignment horizontal="left" vertical="center" indent="1"/>
      <protection hidden="1"/>
    </xf>
    <xf numFmtId="0" fontId="4" fillId="4" borderId="11" xfId="6" applyFill="1" applyBorder="1" applyAlignment="1" applyProtection="1">
      <alignment horizontal="center" vertical="center" wrapTex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7" borderId="12" xfId="6" applyFont="1" applyFill="1" applyBorder="1" applyAlignment="1" applyProtection="1">
      <alignment horizontal="left" vertical="center" indent="1"/>
      <protection hidden="1"/>
    </xf>
    <xf numFmtId="1" fontId="7" fillId="3" borderId="4" xfId="6" applyNumberFormat="1" applyFont="1" applyFill="1" applyBorder="1" applyAlignment="1" applyProtection="1">
      <alignment horizontal="left" vertical="center" indent="1"/>
      <protection hidden="1"/>
    </xf>
    <xf numFmtId="1" fontId="7" fillId="3" borderId="5" xfId="6" applyNumberFormat="1" applyFont="1" applyFill="1" applyBorder="1" applyAlignment="1" applyProtection="1">
      <alignment horizontal="left" vertical="center" indent="1"/>
      <protection hidden="1"/>
    </xf>
    <xf numFmtId="1" fontId="7" fillId="3" borderId="6" xfId="6" applyNumberFormat="1" applyFont="1" applyFill="1" applyBorder="1" applyAlignment="1" applyProtection="1">
      <alignment horizontal="left" vertical="center" indent="1"/>
      <protection hidden="1"/>
    </xf>
    <xf numFmtId="1" fontId="7" fillId="3" borderId="12" xfId="6" applyNumberFormat="1" applyFont="1" applyFill="1" applyBorder="1" applyAlignment="1" applyProtection="1">
      <alignment horizontal="left" vertical="center" indent="1"/>
      <protection hidden="1"/>
    </xf>
    <xf numFmtId="0" fontId="4" fillId="5" borderId="10" xfId="4" applyFill="1" applyBorder="1" applyAlignment="1" applyProtection="1">
      <alignment horizontal="left" vertical="center" indent="1"/>
      <protection locked="0"/>
    </xf>
    <xf numFmtId="0" fontId="4" fillId="8" borderId="10" xfId="4" applyFill="1" applyBorder="1" applyAlignment="1" applyProtection="1">
      <alignment horizontal="left" vertical="center" indent="1"/>
      <protection hidden="1"/>
    </xf>
    <xf numFmtId="0" fontId="4" fillId="5" borderId="19" xfId="5" applyFill="1" applyBorder="1" applyAlignment="1" applyProtection="1">
      <alignment horizontal="left" vertical="center" indent="1"/>
      <protection locked="0"/>
    </xf>
    <xf numFmtId="0" fontId="4" fillId="8" borderId="19" xfId="5" applyFill="1" applyBorder="1" applyAlignment="1" applyProtection="1">
      <alignment horizontal="left" vertical="center" indent="1"/>
      <protection locked="0"/>
    </xf>
    <xf numFmtId="0" fontId="4" fillId="5" borderId="10" xfId="7" applyFill="1" applyBorder="1" applyAlignment="1" applyProtection="1">
      <alignment horizontal="left" vertical="center" indent="1"/>
      <protection locked="0"/>
    </xf>
    <xf numFmtId="0" fontId="4" fillId="5" borderId="19" xfId="7" applyFill="1" applyBorder="1" applyAlignment="1" applyProtection="1">
      <alignment horizontal="left" vertical="center" indent="1"/>
      <protection locked="0"/>
    </xf>
    <xf numFmtId="165" fontId="4" fillId="6" borderId="11" xfId="3" applyNumberFormat="1" applyFill="1" applyBorder="1" applyAlignment="1" applyProtection="1">
      <alignment horizontal="left" vertical="center" indent="1"/>
      <protection hidden="1"/>
    </xf>
    <xf numFmtId="0" fontId="20" fillId="0" borderId="0" xfId="0" applyFont="1" applyProtection="1">
      <protection hidden="1"/>
    </xf>
    <xf numFmtId="0" fontId="0" fillId="0" borderId="0" xfId="0" applyAlignment="1">
      <alignment horizontal="left" vertical="center" wrapText="1" indent="1"/>
    </xf>
    <xf numFmtId="0" fontId="4" fillId="0" borderId="0" xfId="0" applyFont="1" applyAlignment="1" applyProtection="1">
      <alignment horizontal="right"/>
      <protection hidden="1"/>
    </xf>
    <xf numFmtId="0" fontId="21" fillId="0" borderId="0" xfId="2" applyFont="1" applyAlignment="1" applyProtection="1">
      <alignment horizontal="left"/>
      <protection hidden="1"/>
    </xf>
    <xf numFmtId="0" fontId="22" fillId="0" borderId="0" xfId="0" applyFont="1" applyAlignment="1" applyProtection="1">
      <alignment horizontal="left"/>
      <protection hidden="1"/>
    </xf>
    <xf numFmtId="0" fontId="23" fillId="0" borderId="0" xfId="2" applyFont="1" applyAlignment="1" applyProtection="1">
      <alignment horizontal="left"/>
      <protection hidden="1"/>
    </xf>
    <xf numFmtId="16" fontId="13" fillId="0" borderId="0" xfId="0" applyNumberFormat="1" applyFont="1" applyAlignment="1" applyProtection="1">
      <alignment vertical="center"/>
      <protection hidden="1"/>
    </xf>
    <xf numFmtId="0" fontId="13" fillId="0" borderId="0" xfId="3" applyFont="1" applyAlignment="1" applyProtection="1">
      <alignment vertical="center"/>
      <protection hidden="1"/>
    </xf>
    <xf numFmtId="171" fontId="4" fillId="5" borderId="19" xfId="6" applyNumberFormat="1" applyFill="1" applyBorder="1" applyAlignment="1" applyProtection="1">
      <alignment vertical="center"/>
      <protection locked="0"/>
    </xf>
    <xf numFmtId="171" fontId="4" fillId="4" borderId="19" xfId="6" applyNumberFormat="1" applyFill="1" applyBorder="1" applyAlignment="1" applyProtection="1">
      <alignment vertical="center"/>
      <protection hidden="1"/>
    </xf>
    <xf numFmtId="172" fontId="4" fillId="4" borderId="19" xfId="0" applyNumberFormat="1" applyFont="1" applyFill="1" applyBorder="1" applyAlignment="1" applyProtection="1">
      <alignment horizontal="center" vertical="center"/>
      <protection hidden="1"/>
    </xf>
    <xf numFmtId="171" fontId="4" fillId="4" borderId="10" xfId="6" applyNumberFormat="1" applyFill="1" applyBorder="1" applyAlignment="1" applyProtection="1">
      <alignment vertical="center"/>
      <protection hidden="1"/>
    </xf>
    <xf numFmtId="172" fontId="4" fillId="4" borderId="24" xfId="0" applyNumberFormat="1" applyFont="1" applyFill="1" applyBorder="1" applyAlignment="1" applyProtection="1">
      <alignment horizontal="center" vertical="center"/>
      <protection hidden="1"/>
    </xf>
    <xf numFmtId="0" fontId="0" fillId="4" borderId="12" xfId="0" applyFill="1" applyBorder="1" applyAlignment="1">
      <alignment horizontal="left" vertical="center"/>
    </xf>
    <xf numFmtId="0" fontId="4" fillId="0" borderId="0" xfId="6" applyAlignment="1" applyProtection="1">
      <alignment horizontal="right" vertical="center" indent="1"/>
      <protection locked="0"/>
    </xf>
    <xf numFmtId="0" fontId="11" fillId="0" borderId="0" xfId="6" applyFont="1" applyAlignment="1" applyProtection="1">
      <alignment horizontal="left"/>
      <protection hidden="1"/>
    </xf>
    <xf numFmtId="0" fontId="15" fillId="0" borderId="0" xfId="6" applyFont="1" applyAlignment="1" applyProtection="1">
      <alignment vertical="center"/>
      <protection hidden="1"/>
    </xf>
    <xf numFmtId="0" fontId="15" fillId="0" borderId="0" xfId="6" applyFont="1" applyAlignment="1" applyProtection="1">
      <alignment horizontal="left" vertical="center" indent="1"/>
      <protection hidden="1"/>
    </xf>
    <xf numFmtId="0" fontId="4" fillId="5" borderId="24" xfId="0" applyFont="1" applyFill="1" applyBorder="1" applyAlignment="1" applyProtection="1">
      <alignment horizontal="left" vertical="center" indent="1"/>
      <protection locked="0"/>
    </xf>
    <xf numFmtId="22" fontId="4" fillId="5" borderId="24" xfId="0" applyNumberFormat="1" applyFont="1" applyFill="1" applyBorder="1" applyAlignment="1" applyProtection="1">
      <alignment horizontal="center" vertical="center"/>
      <protection locked="0"/>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7" borderId="12" xfId="0" applyFill="1" applyBorder="1" applyAlignment="1" applyProtection="1">
      <alignment horizontal="left" vertical="center" indent="1"/>
      <protection hidden="1"/>
    </xf>
    <xf numFmtId="0" fontId="0" fillId="7" borderId="6" xfId="0" applyFill="1" applyBorder="1" applyAlignment="1" applyProtection="1">
      <alignment horizontal="left" vertical="center" indent="1"/>
      <protection hidden="1"/>
    </xf>
    <xf numFmtId="171" fontId="4" fillId="4" borderId="11" xfId="6" applyNumberFormat="1" applyFill="1" applyBorder="1" applyAlignment="1" applyProtection="1">
      <alignment vertical="center"/>
      <protection hidden="1"/>
    </xf>
    <xf numFmtId="171" fontId="4" fillId="5" borderId="10" xfId="6" applyNumberFormat="1" applyFill="1" applyBorder="1" applyAlignment="1" applyProtection="1">
      <alignment vertical="center"/>
      <protection locked="0"/>
    </xf>
    <xf numFmtId="171" fontId="4" fillId="5" borderId="11" xfId="6" applyNumberFormat="1" applyFill="1" applyBorder="1" applyAlignment="1" applyProtection="1">
      <alignment horizontal="right" vertical="center"/>
      <protection locked="0"/>
    </xf>
    <xf numFmtId="171" fontId="4" fillId="4" borderId="11" xfId="6" applyNumberFormat="1" applyFill="1" applyBorder="1" applyAlignment="1" applyProtection="1">
      <alignment horizontal="right" vertical="center"/>
      <protection hidden="1"/>
    </xf>
    <xf numFmtId="171" fontId="4" fillId="5" borderId="4" xfId="6" applyNumberFormat="1" applyFill="1" applyBorder="1" applyAlignment="1" applyProtection="1">
      <alignment vertical="center"/>
      <protection locked="0"/>
    </xf>
    <xf numFmtId="171" fontId="4" fillId="4" borderId="13" xfId="6" applyNumberFormat="1" applyFill="1" applyBorder="1" applyAlignment="1" applyProtection="1">
      <alignment vertical="center"/>
      <protection hidden="1"/>
    </xf>
    <xf numFmtId="171" fontId="4" fillId="4" borderId="4" xfId="6" applyNumberFormat="1" applyFill="1" applyBorder="1" applyAlignment="1" applyProtection="1">
      <alignment horizontal="center" vertical="center" wrapText="1"/>
      <protection hidden="1"/>
    </xf>
    <xf numFmtId="171" fontId="4" fillId="5" borderId="10" xfId="6" applyNumberFormat="1" applyFill="1" applyBorder="1" applyAlignment="1" applyProtection="1">
      <alignment horizontal="right" vertical="center"/>
      <protection locked="0"/>
    </xf>
    <xf numFmtId="171" fontId="4" fillId="4" borderId="10" xfId="6" applyNumberFormat="1" applyFill="1" applyBorder="1" applyAlignment="1" applyProtection="1">
      <alignment horizontal="right" vertical="center"/>
      <protection locked="0"/>
    </xf>
    <xf numFmtId="171" fontId="4" fillId="5" borderId="19" xfId="6" applyNumberFormat="1" applyFill="1" applyBorder="1" applyAlignment="1" applyProtection="1">
      <alignment horizontal="right" vertical="center"/>
      <protection locked="0"/>
    </xf>
    <xf numFmtId="171" fontId="4" fillId="4" borderId="19" xfId="6" applyNumberFormat="1" applyFill="1" applyBorder="1" applyAlignment="1" applyProtection="1">
      <alignment horizontal="right" vertical="center"/>
      <protection locked="0"/>
    </xf>
    <xf numFmtId="171" fontId="4" fillId="4" borderId="11" xfId="6" applyNumberFormat="1" applyFill="1" applyBorder="1" applyAlignment="1" applyProtection="1">
      <alignment horizontal="right" vertical="center"/>
      <protection locked="0"/>
    </xf>
    <xf numFmtId="173" fontId="4" fillId="5" borderId="24" xfId="0" applyNumberFormat="1" applyFont="1" applyFill="1" applyBorder="1" applyAlignment="1" applyProtection="1">
      <alignment vertical="center"/>
      <protection locked="0"/>
    </xf>
    <xf numFmtId="173" fontId="4" fillId="5" borderId="19" xfId="0" applyNumberFormat="1" applyFont="1" applyFill="1" applyBorder="1" applyAlignment="1" applyProtection="1">
      <alignment vertical="center"/>
      <protection locked="0"/>
    </xf>
    <xf numFmtId="0" fontId="7" fillId="3" borderId="6" xfId="6" applyFont="1" applyFill="1" applyBorder="1" applyAlignment="1" applyProtection="1">
      <alignment horizontal="center" vertical="center"/>
      <protection hidden="1"/>
    </xf>
    <xf numFmtId="0" fontId="7" fillId="3" borderId="16" xfId="6" applyFont="1" applyFill="1" applyBorder="1" applyAlignment="1" applyProtection="1">
      <alignment horizontal="left" vertical="center" indent="1"/>
      <protection hidden="1"/>
    </xf>
    <xf numFmtId="0" fontId="7" fillId="3" borderId="25" xfId="6" applyFont="1" applyFill="1" applyBorder="1" applyAlignment="1" applyProtection="1">
      <alignment horizontal="left" vertical="center" indent="1"/>
      <protection hidden="1"/>
    </xf>
    <xf numFmtId="0" fontId="7" fillId="3" borderId="15" xfId="6" applyFont="1" applyFill="1" applyBorder="1" applyAlignment="1" applyProtection="1">
      <alignment horizontal="left" vertical="center" indent="1"/>
      <protection hidden="1"/>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8" fillId="0" borderId="6" xfId="0" applyFont="1" applyBorder="1" applyAlignment="1">
      <alignment horizontal="left" vertical="center" indent="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8" borderId="17" xfId="0" applyFont="1" applyFill="1" applyBorder="1" applyAlignment="1" applyProtection="1">
      <alignment horizontal="center" vertical="center" wrapText="1"/>
      <protection locked="0"/>
    </xf>
    <xf numFmtId="0" fontId="4" fillId="8" borderId="18" xfId="0" applyFont="1" applyFill="1" applyBorder="1" applyAlignment="1" applyProtection="1">
      <alignment horizontal="center" vertical="center" wrapText="1"/>
      <protection locked="0"/>
    </xf>
    <xf numFmtId="0" fontId="8" fillId="4" borderId="7" xfId="6" applyFont="1" applyFill="1" applyBorder="1" applyAlignment="1" applyProtection="1">
      <alignment horizontal="center" vertical="center" wrapText="1"/>
      <protection hidden="1"/>
    </xf>
    <xf numFmtId="0" fontId="8" fillId="4" borderId="9" xfId="6" applyFont="1" applyFill="1" applyBorder="1" applyAlignment="1" applyProtection="1">
      <alignment horizontal="center" vertical="center" wrapText="1"/>
      <protection hidden="1"/>
    </xf>
    <xf numFmtId="3" fontId="4" fillId="5" borderId="5" xfId="6" applyNumberFormat="1" applyFill="1" applyBorder="1" applyAlignment="1" applyProtection="1">
      <alignment horizontal="center" vertical="center"/>
      <protection locked="0"/>
    </xf>
    <xf numFmtId="3" fontId="4" fillId="5" borderId="6" xfId="6" applyNumberFormat="1" applyFill="1" applyBorder="1" applyAlignment="1" applyProtection="1">
      <alignment horizontal="center" vertical="center"/>
      <protection locked="0"/>
    </xf>
    <xf numFmtId="3" fontId="4" fillId="5" borderId="17" xfId="6" applyNumberFormat="1" applyFill="1" applyBorder="1" applyAlignment="1" applyProtection="1">
      <alignment horizontal="center" vertical="center"/>
      <protection locked="0"/>
    </xf>
    <xf numFmtId="3" fontId="4" fillId="4" borderId="5" xfId="6" applyNumberFormat="1" applyFill="1" applyBorder="1" applyAlignment="1" applyProtection="1">
      <alignment horizontal="left" vertical="center" indent="1"/>
      <protection hidden="1"/>
    </xf>
    <xf numFmtId="0" fontId="4" fillId="4" borderId="6" xfId="6" applyFill="1" applyBorder="1" applyAlignment="1" applyProtection="1">
      <alignment horizontal="left" vertical="center" indent="1"/>
      <protection hidden="1"/>
    </xf>
    <xf numFmtId="3" fontId="4" fillId="5" borderId="8" xfId="6" applyNumberFormat="1" applyFill="1" applyBorder="1" applyAlignment="1" applyProtection="1">
      <alignment horizontal="center" vertical="center"/>
      <protection locked="0"/>
    </xf>
    <xf numFmtId="3" fontId="4" fillId="5" borderId="7" xfId="6" applyNumberFormat="1" applyFill="1" applyBorder="1" applyAlignment="1" applyProtection="1">
      <alignment horizontal="center" vertical="center"/>
      <protection locked="0"/>
    </xf>
    <xf numFmtId="3" fontId="4" fillId="5" borderId="9" xfId="6" applyNumberFormat="1" applyFill="1" applyBorder="1" applyAlignment="1" applyProtection="1">
      <alignment horizontal="center" vertical="center"/>
      <protection locked="0"/>
    </xf>
    <xf numFmtId="49" fontId="8" fillId="4" borderId="5" xfId="6" applyNumberFormat="1" applyFont="1" applyFill="1" applyBorder="1" applyAlignment="1" applyProtection="1">
      <alignment horizontal="left" vertical="center" indent="1"/>
      <protection hidden="1"/>
    </xf>
    <xf numFmtId="49" fontId="4" fillId="4" borderId="8" xfId="6" applyNumberFormat="1" applyFill="1" applyBorder="1" applyAlignment="1" applyProtection="1">
      <alignment horizontal="left" vertical="center" indent="1"/>
      <protection hidden="1"/>
    </xf>
    <xf numFmtId="0" fontId="0" fillId="0" borderId="9" xfId="0" applyBorder="1" applyAlignment="1" applyProtection="1">
      <alignment horizontal="left" vertical="center" indent="1"/>
      <protection hidden="1"/>
    </xf>
    <xf numFmtId="0" fontId="15" fillId="0" borderId="23" xfId="3" applyFont="1" applyBorder="1" applyAlignment="1" applyProtection="1">
      <alignment horizontal="left" vertical="center" indent="1"/>
      <protection hidden="1"/>
    </xf>
    <xf numFmtId="3" fontId="4" fillId="4" borderId="7" xfId="6" applyNumberFormat="1" applyFill="1" applyBorder="1" applyAlignment="1" applyProtection="1">
      <alignment horizontal="center" vertical="center" wrapText="1"/>
      <protection hidden="1"/>
    </xf>
    <xf numFmtId="3" fontId="4" fillId="4" borderId="9" xfId="6" applyNumberFormat="1" applyFill="1" applyBorder="1" applyAlignment="1" applyProtection="1">
      <alignment horizontal="center" vertical="center" wrapText="1"/>
      <protection hidden="1"/>
    </xf>
    <xf numFmtId="3" fontId="4" fillId="4" borderId="8" xfId="6" applyNumberFormat="1" applyFill="1" applyBorder="1" applyAlignment="1" applyProtection="1">
      <alignment horizontal="center" vertical="center" wrapText="1"/>
      <protection hidden="1"/>
    </xf>
    <xf numFmtId="0" fontId="4" fillId="4" borderId="15" xfId="17" applyFont="1" applyFill="1" applyBorder="1" applyAlignment="1" applyProtection="1">
      <alignment horizontal="left" vertical="center" wrapText="1" indent="1"/>
      <protection hidden="1"/>
    </xf>
    <xf numFmtId="0" fontId="4" fillId="0" borderId="16" xfId="6" applyBorder="1" applyAlignment="1">
      <alignment horizontal="left" vertical="center" wrapText="1" indent="1"/>
    </xf>
    <xf numFmtId="0" fontId="4" fillId="0" borderId="17" xfId="6" applyBorder="1" applyAlignment="1">
      <alignment horizontal="left" vertical="center" wrapText="1" indent="1"/>
    </xf>
    <xf numFmtId="0" fontId="4" fillId="0" borderId="18" xfId="6" applyBorder="1" applyAlignment="1">
      <alignment horizontal="left" vertical="center" wrapText="1" indent="1"/>
    </xf>
    <xf numFmtId="0" fontId="4" fillId="5" borderId="15"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center" wrapText="1" indent="1"/>
      <protection hidden="1"/>
    </xf>
    <xf numFmtId="0" fontId="4" fillId="4" borderId="9"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167" fontId="4" fillId="5" borderId="8" xfId="0" applyNumberFormat="1" applyFont="1" applyFill="1" applyBorder="1" applyAlignment="1" applyProtection="1">
      <alignment horizontal="center" vertical="center"/>
      <protection locked="0"/>
    </xf>
    <xf numFmtId="167" fontId="4" fillId="5" borderId="9" xfId="0" applyNumberFormat="1" applyFont="1" applyFill="1" applyBorder="1" applyAlignment="1" applyProtection="1">
      <alignment horizontal="center" vertical="center"/>
      <protection locked="0"/>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cellXfs>
  <cellStyles count="1273">
    <cellStyle name="A4 Auto Format" xfId="10" xr:uid="{00000000-0005-0000-0000-000000000000}"/>
    <cellStyle name="A4 Auto Format 2" xfId="18" xr:uid="{00000000-0005-0000-0000-000001000000}"/>
    <cellStyle name="A4 Auto Format 2 2" xfId="19" xr:uid="{00000000-0005-0000-0000-000002000000}"/>
    <cellStyle name="A4 Auto Format 3" xfId="20" xr:uid="{00000000-0005-0000-0000-000003000000}"/>
    <cellStyle name="A4 Auto Format 3 2" xfId="21" xr:uid="{00000000-0005-0000-0000-000004000000}"/>
    <cellStyle name="A4 Auto Format 4" xfId="22" xr:uid="{00000000-0005-0000-0000-000005000000}"/>
    <cellStyle name="A4 Auto Format 5" xfId="23" xr:uid="{00000000-0005-0000-0000-000006000000}"/>
    <cellStyle name="A4 No Format" xfId="11" xr:uid="{00000000-0005-0000-0000-000007000000}"/>
    <cellStyle name="A4 No Format 2" xfId="24" xr:uid="{00000000-0005-0000-0000-000008000000}"/>
    <cellStyle name="A4 No Format 2 2" xfId="25" xr:uid="{00000000-0005-0000-0000-000009000000}"/>
    <cellStyle name="A4 No Format 3" xfId="26" xr:uid="{00000000-0005-0000-0000-00000A000000}"/>
    <cellStyle name="A4 No Format 3 2" xfId="27" xr:uid="{00000000-0005-0000-0000-00000B000000}"/>
    <cellStyle name="A4 No Format 4" xfId="28" xr:uid="{00000000-0005-0000-0000-00000C000000}"/>
    <cellStyle name="A4 No Format 5" xfId="29" xr:uid="{00000000-0005-0000-0000-00000D000000}"/>
    <cellStyle name="A4 Normal" xfId="12" xr:uid="{00000000-0005-0000-0000-00000E000000}"/>
    <cellStyle name="A4 Normal 2" xfId="30" xr:uid="{00000000-0005-0000-0000-00000F000000}"/>
    <cellStyle name="A4 Normal 2 2" xfId="31" xr:uid="{00000000-0005-0000-0000-000010000000}"/>
    <cellStyle name="A4 Normal 3" xfId="32" xr:uid="{00000000-0005-0000-0000-000011000000}"/>
    <cellStyle name="A4 Normal 3 2" xfId="33" xr:uid="{00000000-0005-0000-0000-000012000000}"/>
    <cellStyle name="A4 Normal 4" xfId="34" xr:uid="{00000000-0005-0000-0000-000013000000}"/>
    <cellStyle name="A4 Normal 5" xfId="35" xr:uid="{00000000-0005-0000-0000-000014000000}"/>
    <cellStyle name="AZ1" xfId="36" xr:uid="{00000000-0005-0000-0000-000015000000}"/>
    <cellStyle name="Euro" xfId="1" xr:uid="{00000000-0005-0000-0000-000016000000}"/>
    <cellStyle name="Euro 2" xfId="37" xr:uid="{00000000-0005-0000-0000-000017000000}"/>
    <cellStyle name="Euro 2 2" xfId="38" xr:uid="{00000000-0005-0000-0000-000018000000}"/>
    <cellStyle name="Euro 2 3" xfId="39" xr:uid="{00000000-0005-0000-0000-000019000000}"/>
    <cellStyle name="Euro 3" xfId="40" xr:uid="{00000000-0005-0000-0000-00001A000000}"/>
    <cellStyle name="Euro 4" xfId="41" xr:uid="{00000000-0005-0000-0000-00001B000000}"/>
    <cellStyle name="Euro 5" xfId="42" xr:uid="{00000000-0005-0000-0000-00001C000000}"/>
    <cellStyle name="Hyperlink 2" xfId="43" xr:uid="{00000000-0005-0000-0000-00001D000000}"/>
    <cellStyle name="Hyperlink 3" xfId="44" xr:uid="{00000000-0005-0000-0000-00001E000000}"/>
    <cellStyle name="Komma 2" xfId="13" xr:uid="{00000000-0005-0000-0000-00001F000000}"/>
    <cellStyle name="Komma 2 2" xfId="46" xr:uid="{00000000-0005-0000-0000-000020000000}"/>
    <cellStyle name="Komma 2 2 2" xfId="47" xr:uid="{00000000-0005-0000-0000-000021000000}"/>
    <cellStyle name="Komma 2 3" xfId="48" xr:uid="{00000000-0005-0000-0000-000022000000}"/>
    <cellStyle name="Komma 2 4" xfId="49" xr:uid="{00000000-0005-0000-0000-000023000000}"/>
    <cellStyle name="Komma 2 5" xfId="50" xr:uid="{00000000-0005-0000-0000-000024000000}"/>
    <cellStyle name="Komma 2 6" xfId="51" xr:uid="{00000000-0005-0000-0000-000025000000}"/>
    <cellStyle name="Komma 2 7" xfId="45" xr:uid="{00000000-0005-0000-0000-000026000000}"/>
    <cellStyle name="Komma 2 8" xfId="789" xr:uid="{00000000-0005-0000-0000-000027000000}"/>
    <cellStyle name="Link" xfId="2" builtinId="8"/>
    <cellStyle name="Notiz 2" xfId="14" xr:uid="{00000000-0005-0000-0000-000029000000}"/>
    <cellStyle name="Notiz 2 2" xfId="53" xr:uid="{00000000-0005-0000-0000-00002A000000}"/>
    <cellStyle name="Notiz 2 3" xfId="54" xr:uid="{00000000-0005-0000-0000-00002B000000}"/>
    <cellStyle name="Notiz 2 4" xfId="55" xr:uid="{00000000-0005-0000-0000-00002C000000}"/>
    <cellStyle name="Notiz 2 5" xfId="56" xr:uid="{00000000-0005-0000-0000-00002D000000}"/>
    <cellStyle name="Notiz 2 6" xfId="52" xr:uid="{00000000-0005-0000-0000-00002E000000}"/>
    <cellStyle name="Notiz 2 7" xfId="790" xr:uid="{00000000-0005-0000-0000-00002F000000}"/>
    <cellStyle name="Prozent 2" xfId="15" xr:uid="{00000000-0005-0000-0000-000030000000}"/>
    <cellStyle name="Prozent 2 2" xfId="57" xr:uid="{00000000-0005-0000-0000-000031000000}"/>
    <cellStyle name="Standard" xfId="0" builtinId="0"/>
    <cellStyle name="Standard 2" xfId="6" xr:uid="{00000000-0005-0000-0000-000033000000}"/>
    <cellStyle name="Standard 2 2" xfId="7" xr:uid="{00000000-0005-0000-0000-000034000000}"/>
    <cellStyle name="Standard 2 2 2" xfId="58" xr:uid="{00000000-0005-0000-0000-000035000000}"/>
    <cellStyle name="Standard 2 2 2 2" xfId="16" xr:uid="{00000000-0005-0000-0000-000036000000}"/>
    <cellStyle name="Standard 2 2 3" xfId="59" xr:uid="{00000000-0005-0000-0000-000037000000}"/>
    <cellStyle name="Standard 2 2 4" xfId="60" xr:uid="{00000000-0005-0000-0000-000038000000}"/>
    <cellStyle name="Standard 2 2 5" xfId="61" xr:uid="{00000000-0005-0000-0000-000039000000}"/>
    <cellStyle name="Standard 2 3" xfId="62" xr:uid="{00000000-0005-0000-0000-00003A000000}"/>
    <cellStyle name="Standard 2 3 2" xfId="63" xr:uid="{00000000-0005-0000-0000-00003B000000}"/>
    <cellStyle name="Standard 2 3 3" xfId="64" xr:uid="{00000000-0005-0000-0000-00003C000000}"/>
    <cellStyle name="Standard 2 4" xfId="65" xr:uid="{00000000-0005-0000-0000-00003D000000}"/>
    <cellStyle name="Standard 2 5" xfId="66" xr:uid="{00000000-0005-0000-0000-00003E000000}"/>
    <cellStyle name="Standard 2 6" xfId="67" xr:uid="{00000000-0005-0000-0000-00003F000000}"/>
    <cellStyle name="Standard 3" xfId="8" xr:uid="{00000000-0005-0000-0000-000040000000}"/>
    <cellStyle name="Standard 3 10" xfId="68" xr:uid="{00000000-0005-0000-0000-000041000000}"/>
    <cellStyle name="Standard 3 10 2" xfId="69" xr:uid="{00000000-0005-0000-0000-000042000000}"/>
    <cellStyle name="Standard 3 10 2 2" xfId="70" xr:uid="{00000000-0005-0000-0000-000043000000}"/>
    <cellStyle name="Standard 3 10 2 2 2" xfId="1210" xr:uid="{00000000-0005-0000-0000-000044000000}"/>
    <cellStyle name="Standard 3 10 2 3" xfId="71" xr:uid="{00000000-0005-0000-0000-000045000000}"/>
    <cellStyle name="Standard 3 10 2 3 2" xfId="1103" xr:uid="{00000000-0005-0000-0000-000046000000}"/>
    <cellStyle name="Standard 3 10 2 4" xfId="72" xr:uid="{00000000-0005-0000-0000-000047000000}"/>
    <cellStyle name="Standard 3 10 2 5" xfId="899" xr:uid="{00000000-0005-0000-0000-000048000000}"/>
    <cellStyle name="Standard 3 10 3" xfId="73" xr:uid="{00000000-0005-0000-0000-000049000000}"/>
    <cellStyle name="Standard 3 10 3 2" xfId="74" xr:uid="{00000000-0005-0000-0000-00004A000000}"/>
    <cellStyle name="Standard 3 10 3 3" xfId="1035" xr:uid="{00000000-0005-0000-0000-00004B000000}"/>
    <cellStyle name="Standard 3 10 4" xfId="75" xr:uid="{00000000-0005-0000-0000-00004C000000}"/>
    <cellStyle name="Standard 3 10 4 2" xfId="1176" xr:uid="{00000000-0005-0000-0000-00004D000000}"/>
    <cellStyle name="Standard 3 10 5" xfId="76" xr:uid="{00000000-0005-0000-0000-00004E000000}"/>
    <cellStyle name="Standard 3 10 5 2" xfId="967" xr:uid="{00000000-0005-0000-0000-00004F000000}"/>
    <cellStyle name="Standard 3 10 6" xfId="77" xr:uid="{00000000-0005-0000-0000-000050000000}"/>
    <cellStyle name="Standard 3 10 7" xfId="831" xr:uid="{00000000-0005-0000-0000-000051000000}"/>
    <cellStyle name="Standard 3 11" xfId="78" xr:uid="{00000000-0005-0000-0000-000052000000}"/>
    <cellStyle name="Standard 3 11 2" xfId="79" xr:uid="{00000000-0005-0000-0000-000053000000}"/>
    <cellStyle name="Standard 3 11 2 2" xfId="80" xr:uid="{00000000-0005-0000-0000-000054000000}"/>
    <cellStyle name="Standard 3 11 2 3" xfId="1142" xr:uid="{00000000-0005-0000-0000-000055000000}"/>
    <cellStyle name="Standard 3 11 3" xfId="81" xr:uid="{00000000-0005-0000-0000-000056000000}"/>
    <cellStyle name="Standard 3 11 3 2" xfId="1069" xr:uid="{00000000-0005-0000-0000-000057000000}"/>
    <cellStyle name="Standard 3 11 4" xfId="82" xr:uid="{00000000-0005-0000-0000-000058000000}"/>
    <cellStyle name="Standard 3 11 5" xfId="865" xr:uid="{00000000-0005-0000-0000-000059000000}"/>
    <cellStyle name="Standard 3 12" xfId="83" xr:uid="{00000000-0005-0000-0000-00005A000000}"/>
    <cellStyle name="Standard 3 12 2" xfId="84" xr:uid="{00000000-0005-0000-0000-00005B000000}"/>
    <cellStyle name="Standard 3 12 2 2" xfId="85" xr:uid="{00000000-0005-0000-0000-00005C000000}"/>
    <cellStyle name="Standard 3 12 2 3" xfId="1001" xr:uid="{00000000-0005-0000-0000-00005D000000}"/>
    <cellStyle name="Standard 3 12 3" xfId="86" xr:uid="{00000000-0005-0000-0000-00005E000000}"/>
    <cellStyle name="Standard 3 12 4" xfId="797" xr:uid="{00000000-0005-0000-0000-00005F000000}"/>
    <cellStyle name="Standard 3 13" xfId="87" xr:uid="{00000000-0005-0000-0000-000060000000}"/>
    <cellStyle name="Standard 3 13 2" xfId="1137" xr:uid="{00000000-0005-0000-0000-000061000000}"/>
    <cellStyle name="Standard 3 14" xfId="88" xr:uid="{00000000-0005-0000-0000-000062000000}"/>
    <cellStyle name="Standard 3 14 2" xfId="933" xr:uid="{00000000-0005-0000-0000-000063000000}"/>
    <cellStyle name="Standard 3 2" xfId="89" xr:uid="{00000000-0005-0000-0000-000064000000}"/>
    <cellStyle name="Standard 3 2 10" xfId="90" xr:uid="{00000000-0005-0000-0000-000065000000}"/>
    <cellStyle name="Standard 3 2 10 2" xfId="934" xr:uid="{00000000-0005-0000-0000-000066000000}"/>
    <cellStyle name="Standard 3 2 11" xfId="91" xr:uid="{00000000-0005-0000-0000-000067000000}"/>
    <cellStyle name="Standard 3 2 12" xfId="798" xr:uid="{00000000-0005-0000-0000-000068000000}"/>
    <cellStyle name="Standard 3 2 2" xfId="92" xr:uid="{00000000-0005-0000-0000-000069000000}"/>
    <cellStyle name="Standard 3 2 2 10" xfId="93" xr:uid="{00000000-0005-0000-0000-00006A000000}"/>
    <cellStyle name="Standard 3 2 2 11" xfId="799" xr:uid="{00000000-0005-0000-0000-00006B000000}"/>
    <cellStyle name="Standard 3 2 2 2" xfId="94" xr:uid="{00000000-0005-0000-0000-00006C000000}"/>
    <cellStyle name="Standard 3 2 2 2 2" xfId="95" xr:uid="{00000000-0005-0000-0000-00006D000000}"/>
    <cellStyle name="Standard 3 2 2 2 2 2" xfId="96" xr:uid="{00000000-0005-0000-0000-00006E000000}"/>
    <cellStyle name="Standard 3 2 2 2 2 2 2" xfId="97" xr:uid="{00000000-0005-0000-0000-00006F000000}"/>
    <cellStyle name="Standard 3 2 2 2 2 2 2 2" xfId="98" xr:uid="{00000000-0005-0000-0000-000070000000}"/>
    <cellStyle name="Standard 3 2 2 2 2 2 2 2 2" xfId="1211" xr:uid="{00000000-0005-0000-0000-000071000000}"/>
    <cellStyle name="Standard 3 2 2 2 2 2 2 3" xfId="99" xr:uid="{00000000-0005-0000-0000-000072000000}"/>
    <cellStyle name="Standard 3 2 2 2 2 2 2 3 2" xfId="1127" xr:uid="{00000000-0005-0000-0000-000073000000}"/>
    <cellStyle name="Standard 3 2 2 2 2 2 2 4" xfId="100" xr:uid="{00000000-0005-0000-0000-000074000000}"/>
    <cellStyle name="Standard 3 2 2 2 2 2 2 5" xfId="923" xr:uid="{00000000-0005-0000-0000-000075000000}"/>
    <cellStyle name="Standard 3 2 2 2 2 2 3" xfId="101" xr:uid="{00000000-0005-0000-0000-000076000000}"/>
    <cellStyle name="Standard 3 2 2 2 2 2 3 2" xfId="102" xr:uid="{00000000-0005-0000-0000-000077000000}"/>
    <cellStyle name="Standard 3 2 2 2 2 2 3 3" xfId="1059" xr:uid="{00000000-0005-0000-0000-000078000000}"/>
    <cellStyle name="Standard 3 2 2 2 2 2 4" xfId="103" xr:uid="{00000000-0005-0000-0000-000079000000}"/>
    <cellStyle name="Standard 3 2 2 2 2 2 4 2" xfId="1200" xr:uid="{00000000-0005-0000-0000-00007A000000}"/>
    <cellStyle name="Standard 3 2 2 2 2 2 5" xfId="104" xr:uid="{00000000-0005-0000-0000-00007B000000}"/>
    <cellStyle name="Standard 3 2 2 2 2 2 5 2" xfId="991" xr:uid="{00000000-0005-0000-0000-00007C000000}"/>
    <cellStyle name="Standard 3 2 2 2 2 2 6" xfId="105" xr:uid="{00000000-0005-0000-0000-00007D000000}"/>
    <cellStyle name="Standard 3 2 2 2 2 2 7" xfId="855" xr:uid="{00000000-0005-0000-0000-00007E000000}"/>
    <cellStyle name="Standard 3 2 2 2 2 3" xfId="106" xr:uid="{00000000-0005-0000-0000-00007F000000}"/>
    <cellStyle name="Standard 3 2 2 2 2 3 2" xfId="107" xr:uid="{00000000-0005-0000-0000-000080000000}"/>
    <cellStyle name="Standard 3 2 2 2 2 3 2 2" xfId="1212" xr:uid="{00000000-0005-0000-0000-000081000000}"/>
    <cellStyle name="Standard 3 2 2 2 2 3 3" xfId="108" xr:uid="{00000000-0005-0000-0000-000082000000}"/>
    <cellStyle name="Standard 3 2 2 2 2 3 3 2" xfId="1093" xr:uid="{00000000-0005-0000-0000-000083000000}"/>
    <cellStyle name="Standard 3 2 2 2 2 3 4" xfId="109" xr:uid="{00000000-0005-0000-0000-000084000000}"/>
    <cellStyle name="Standard 3 2 2 2 2 3 5" xfId="889" xr:uid="{00000000-0005-0000-0000-000085000000}"/>
    <cellStyle name="Standard 3 2 2 2 2 4" xfId="110" xr:uid="{00000000-0005-0000-0000-000086000000}"/>
    <cellStyle name="Standard 3 2 2 2 2 4 2" xfId="111" xr:uid="{00000000-0005-0000-0000-000087000000}"/>
    <cellStyle name="Standard 3 2 2 2 2 4 3" xfId="1025" xr:uid="{00000000-0005-0000-0000-000088000000}"/>
    <cellStyle name="Standard 3 2 2 2 2 5" xfId="112" xr:uid="{00000000-0005-0000-0000-000089000000}"/>
    <cellStyle name="Standard 3 2 2 2 2 5 2" xfId="1166" xr:uid="{00000000-0005-0000-0000-00008A000000}"/>
    <cellStyle name="Standard 3 2 2 2 2 6" xfId="113" xr:uid="{00000000-0005-0000-0000-00008B000000}"/>
    <cellStyle name="Standard 3 2 2 2 2 6 2" xfId="957" xr:uid="{00000000-0005-0000-0000-00008C000000}"/>
    <cellStyle name="Standard 3 2 2 2 2 7" xfId="114" xr:uid="{00000000-0005-0000-0000-00008D000000}"/>
    <cellStyle name="Standard 3 2 2 2 2 8" xfId="821" xr:uid="{00000000-0005-0000-0000-00008E000000}"/>
    <cellStyle name="Standard 3 2 2 2 3" xfId="115" xr:uid="{00000000-0005-0000-0000-00008F000000}"/>
    <cellStyle name="Standard 3 2 2 2 3 2" xfId="116" xr:uid="{00000000-0005-0000-0000-000090000000}"/>
    <cellStyle name="Standard 3 2 2 2 3 2 2" xfId="117" xr:uid="{00000000-0005-0000-0000-000091000000}"/>
    <cellStyle name="Standard 3 2 2 2 3 2 2 2" xfId="1213" xr:uid="{00000000-0005-0000-0000-000092000000}"/>
    <cellStyle name="Standard 3 2 2 2 3 2 3" xfId="118" xr:uid="{00000000-0005-0000-0000-000093000000}"/>
    <cellStyle name="Standard 3 2 2 2 3 2 3 2" xfId="1110" xr:uid="{00000000-0005-0000-0000-000094000000}"/>
    <cellStyle name="Standard 3 2 2 2 3 2 4" xfId="119" xr:uid="{00000000-0005-0000-0000-000095000000}"/>
    <cellStyle name="Standard 3 2 2 2 3 2 5" xfId="906" xr:uid="{00000000-0005-0000-0000-000096000000}"/>
    <cellStyle name="Standard 3 2 2 2 3 3" xfId="120" xr:uid="{00000000-0005-0000-0000-000097000000}"/>
    <cellStyle name="Standard 3 2 2 2 3 3 2" xfId="121" xr:uid="{00000000-0005-0000-0000-000098000000}"/>
    <cellStyle name="Standard 3 2 2 2 3 3 3" xfId="1042" xr:uid="{00000000-0005-0000-0000-000099000000}"/>
    <cellStyle name="Standard 3 2 2 2 3 4" xfId="122" xr:uid="{00000000-0005-0000-0000-00009A000000}"/>
    <cellStyle name="Standard 3 2 2 2 3 4 2" xfId="1183" xr:uid="{00000000-0005-0000-0000-00009B000000}"/>
    <cellStyle name="Standard 3 2 2 2 3 5" xfId="123" xr:uid="{00000000-0005-0000-0000-00009C000000}"/>
    <cellStyle name="Standard 3 2 2 2 3 5 2" xfId="974" xr:uid="{00000000-0005-0000-0000-00009D000000}"/>
    <cellStyle name="Standard 3 2 2 2 3 6" xfId="124" xr:uid="{00000000-0005-0000-0000-00009E000000}"/>
    <cellStyle name="Standard 3 2 2 2 3 7" xfId="838" xr:uid="{00000000-0005-0000-0000-00009F000000}"/>
    <cellStyle name="Standard 3 2 2 2 4" xfId="125" xr:uid="{00000000-0005-0000-0000-0000A0000000}"/>
    <cellStyle name="Standard 3 2 2 2 4 2" xfId="126" xr:uid="{00000000-0005-0000-0000-0000A1000000}"/>
    <cellStyle name="Standard 3 2 2 2 4 2 2" xfId="1214" xr:uid="{00000000-0005-0000-0000-0000A2000000}"/>
    <cellStyle name="Standard 3 2 2 2 4 3" xfId="127" xr:uid="{00000000-0005-0000-0000-0000A3000000}"/>
    <cellStyle name="Standard 3 2 2 2 4 3 2" xfId="1076" xr:uid="{00000000-0005-0000-0000-0000A4000000}"/>
    <cellStyle name="Standard 3 2 2 2 4 4" xfId="128" xr:uid="{00000000-0005-0000-0000-0000A5000000}"/>
    <cellStyle name="Standard 3 2 2 2 4 5" xfId="872" xr:uid="{00000000-0005-0000-0000-0000A6000000}"/>
    <cellStyle name="Standard 3 2 2 2 5" xfId="129" xr:uid="{00000000-0005-0000-0000-0000A7000000}"/>
    <cellStyle name="Standard 3 2 2 2 5 2" xfId="130" xr:uid="{00000000-0005-0000-0000-0000A8000000}"/>
    <cellStyle name="Standard 3 2 2 2 5 3" xfId="1008" xr:uid="{00000000-0005-0000-0000-0000A9000000}"/>
    <cellStyle name="Standard 3 2 2 2 6" xfId="131" xr:uid="{00000000-0005-0000-0000-0000AA000000}"/>
    <cellStyle name="Standard 3 2 2 2 6 2" xfId="1149" xr:uid="{00000000-0005-0000-0000-0000AB000000}"/>
    <cellStyle name="Standard 3 2 2 2 7" xfId="132" xr:uid="{00000000-0005-0000-0000-0000AC000000}"/>
    <cellStyle name="Standard 3 2 2 2 7 2" xfId="940" xr:uid="{00000000-0005-0000-0000-0000AD000000}"/>
    <cellStyle name="Standard 3 2 2 2 8" xfId="133" xr:uid="{00000000-0005-0000-0000-0000AE000000}"/>
    <cellStyle name="Standard 3 2 2 2 9" xfId="804" xr:uid="{00000000-0005-0000-0000-0000AF000000}"/>
    <cellStyle name="Standard 3 2 2 3" xfId="134" xr:uid="{00000000-0005-0000-0000-0000B0000000}"/>
    <cellStyle name="Standard 3 2 2 3 2" xfId="135" xr:uid="{00000000-0005-0000-0000-0000B1000000}"/>
    <cellStyle name="Standard 3 2 2 3 2 2" xfId="136" xr:uid="{00000000-0005-0000-0000-0000B2000000}"/>
    <cellStyle name="Standard 3 2 2 3 2 2 2" xfId="137" xr:uid="{00000000-0005-0000-0000-0000B3000000}"/>
    <cellStyle name="Standard 3 2 2 3 2 2 2 2" xfId="138" xr:uid="{00000000-0005-0000-0000-0000B4000000}"/>
    <cellStyle name="Standard 3 2 2 3 2 2 2 2 2" xfId="1215" xr:uid="{00000000-0005-0000-0000-0000B5000000}"/>
    <cellStyle name="Standard 3 2 2 3 2 2 2 3" xfId="139" xr:uid="{00000000-0005-0000-0000-0000B6000000}"/>
    <cellStyle name="Standard 3 2 2 3 2 2 2 3 2" xfId="1132" xr:uid="{00000000-0005-0000-0000-0000B7000000}"/>
    <cellStyle name="Standard 3 2 2 3 2 2 2 4" xfId="140" xr:uid="{00000000-0005-0000-0000-0000B8000000}"/>
    <cellStyle name="Standard 3 2 2 3 2 2 2 5" xfId="928" xr:uid="{00000000-0005-0000-0000-0000B9000000}"/>
    <cellStyle name="Standard 3 2 2 3 2 2 3" xfId="141" xr:uid="{00000000-0005-0000-0000-0000BA000000}"/>
    <cellStyle name="Standard 3 2 2 3 2 2 3 2" xfId="142" xr:uid="{00000000-0005-0000-0000-0000BB000000}"/>
    <cellStyle name="Standard 3 2 2 3 2 2 3 3" xfId="1064" xr:uid="{00000000-0005-0000-0000-0000BC000000}"/>
    <cellStyle name="Standard 3 2 2 3 2 2 4" xfId="143" xr:uid="{00000000-0005-0000-0000-0000BD000000}"/>
    <cellStyle name="Standard 3 2 2 3 2 2 4 2" xfId="1205" xr:uid="{00000000-0005-0000-0000-0000BE000000}"/>
    <cellStyle name="Standard 3 2 2 3 2 2 5" xfId="144" xr:uid="{00000000-0005-0000-0000-0000BF000000}"/>
    <cellStyle name="Standard 3 2 2 3 2 2 5 2" xfId="996" xr:uid="{00000000-0005-0000-0000-0000C0000000}"/>
    <cellStyle name="Standard 3 2 2 3 2 2 6" xfId="145" xr:uid="{00000000-0005-0000-0000-0000C1000000}"/>
    <cellStyle name="Standard 3 2 2 3 2 2 7" xfId="860" xr:uid="{00000000-0005-0000-0000-0000C2000000}"/>
    <cellStyle name="Standard 3 2 2 3 2 3" xfId="146" xr:uid="{00000000-0005-0000-0000-0000C3000000}"/>
    <cellStyle name="Standard 3 2 2 3 2 3 2" xfId="147" xr:uid="{00000000-0005-0000-0000-0000C4000000}"/>
    <cellStyle name="Standard 3 2 2 3 2 3 2 2" xfId="1216" xr:uid="{00000000-0005-0000-0000-0000C5000000}"/>
    <cellStyle name="Standard 3 2 2 3 2 3 3" xfId="148" xr:uid="{00000000-0005-0000-0000-0000C6000000}"/>
    <cellStyle name="Standard 3 2 2 3 2 3 3 2" xfId="1098" xr:uid="{00000000-0005-0000-0000-0000C7000000}"/>
    <cellStyle name="Standard 3 2 2 3 2 3 4" xfId="149" xr:uid="{00000000-0005-0000-0000-0000C8000000}"/>
    <cellStyle name="Standard 3 2 2 3 2 3 5" xfId="894" xr:uid="{00000000-0005-0000-0000-0000C9000000}"/>
    <cellStyle name="Standard 3 2 2 3 2 4" xfId="150" xr:uid="{00000000-0005-0000-0000-0000CA000000}"/>
    <cellStyle name="Standard 3 2 2 3 2 4 2" xfId="151" xr:uid="{00000000-0005-0000-0000-0000CB000000}"/>
    <cellStyle name="Standard 3 2 2 3 2 4 3" xfId="1030" xr:uid="{00000000-0005-0000-0000-0000CC000000}"/>
    <cellStyle name="Standard 3 2 2 3 2 5" xfId="152" xr:uid="{00000000-0005-0000-0000-0000CD000000}"/>
    <cellStyle name="Standard 3 2 2 3 2 5 2" xfId="1171" xr:uid="{00000000-0005-0000-0000-0000CE000000}"/>
    <cellStyle name="Standard 3 2 2 3 2 6" xfId="153" xr:uid="{00000000-0005-0000-0000-0000CF000000}"/>
    <cellStyle name="Standard 3 2 2 3 2 6 2" xfId="962" xr:uid="{00000000-0005-0000-0000-0000D0000000}"/>
    <cellStyle name="Standard 3 2 2 3 2 7" xfId="154" xr:uid="{00000000-0005-0000-0000-0000D1000000}"/>
    <cellStyle name="Standard 3 2 2 3 2 8" xfId="826" xr:uid="{00000000-0005-0000-0000-0000D2000000}"/>
    <cellStyle name="Standard 3 2 2 3 3" xfId="155" xr:uid="{00000000-0005-0000-0000-0000D3000000}"/>
    <cellStyle name="Standard 3 2 2 3 3 2" xfId="156" xr:uid="{00000000-0005-0000-0000-0000D4000000}"/>
    <cellStyle name="Standard 3 2 2 3 3 2 2" xfId="157" xr:uid="{00000000-0005-0000-0000-0000D5000000}"/>
    <cellStyle name="Standard 3 2 2 3 3 2 2 2" xfId="1217" xr:uid="{00000000-0005-0000-0000-0000D6000000}"/>
    <cellStyle name="Standard 3 2 2 3 3 2 3" xfId="158" xr:uid="{00000000-0005-0000-0000-0000D7000000}"/>
    <cellStyle name="Standard 3 2 2 3 3 2 3 2" xfId="1115" xr:uid="{00000000-0005-0000-0000-0000D8000000}"/>
    <cellStyle name="Standard 3 2 2 3 3 2 4" xfId="159" xr:uid="{00000000-0005-0000-0000-0000D9000000}"/>
    <cellStyle name="Standard 3 2 2 3 3 2 5" xfId="911" xr:uid="{00000000-0005-0000-0000-0000DA000000}"/>
    <cellStyle name="Standard 3 2 2 3 3 3" xfId="160" xr:uid="{00000000-0005-0000-0000-0000DB000000}"/>
    <cellStyle name="Standard 3 2 2 3 3 3 2" xfId="161" xr:uid="{00000000-0005-0000-0000-0000DC000000}"/>
    <cellStyle name="Standard 3 2 2 3 3 3 3" xfId="1047" xr:uid="{00000000-0005-0000-0000-0000DD000000}"/>
    <cellStyle name="Standard 3 2 2 3 3 4" xfId="162" xr:uid="{00000000-0005-0000-0000-0000DE000000}"/>
    <cellStyle name="Standard 3 2 2 3 3 4 2" xfId="1188" xr:uid="{00000000-0005-0000-0000-0000DF000000}"/>
    <cellStyle name="Standard 3 2 2 3 3 5" xfId="163" xr:uid="{00000000-0005-0000-0000-0000E0000000}"/>
    <cellStyle name="Standard 3 2 2 3 3 5 2" xfId="979" xr:uid="{00000000-0005-0000-0000-0000E1000000}"/>
    <cellStyle name="Standard 3 2 2 3 3 6" xfId="164" xr:uid="{00000000-0005-0000-0000-0000E2000000}"/>
    <cellStyle name="Standard 3 2 2 3 3 7" xfId="843" xr:uid="{00000000-0005-0000-0000-0000E3000000}"/>
    <cellStyle name="Standard 3 2 2 3 4" xfId="165" xr:uid="{00000000-0005-0000-0000-0000E4000000}"/>
    <cellStyle name="Standard 3 2 2 3 4 2" xfId="166" xr:uid="{00000000-0005-0000-0000-0000E5000000}"/>
    <cellStyle name="Standard 3 2 2 3 4 2 2" xfId="1218" xr:uid="{00000000-0005-0000-0000-0000E6000000}"/>
    <cellStyle name="Standard 3 2 2 3 4 3" xfId="167" xr:uid="{00000000-0005-0000-0000-0000E7000000}"/>
    <cellStyle name="Standard 3 2 2 3 4 3 2" xfId="1081" xr:uid="{00000000-0005-0000-0000-0000E8000000}"/>
    <cellStyle name="Standard 3 2 2 3 4 4" xfId="168" xr:uid="{00000000-0005-0000-0000-0000E9000000}"/>
    <cellStyle name="Standard 3 2 2 3 4 5" xfId="877" xr:uid="{00000000-0005-0000-0000-0000EA000000}"/>
    <cellStyle name="Standard 3 2 2 3 5" xfId="169" xr:uid="{00000000-0005-0000-0000-0000EB000000}"/>
    <cellStyle name="Standard 3 2 2 3 5 2" xfId="170" xr:uid="{00000000-0005-0000-0000-0000EC000000}"/>
    <cellStyle name="Standard 3 2 2 3 5 3" xfId="1013" xr:uid="{00000000-0005-0000-0000-0000ED000000}"/>
    <cellStyle name="Standard 3 2 2 3 6" xfId="171" xr:uid="{00000000-0005-0000-0000-0000EE000000}"/>
    <cellStyle name="Standard 3 2 2 3 6 2" xfId="1154" xr:uid="{00000000-0005-0000-0000-0000EF000000}"/>
    <cellStyle name="Standard 3 2 2 3 7" xfId="172" xr:uid="{00000000-0005-0000-0000-0000F0000000}"/>
    <cellStyle name="Standard 3 2 2 3 7 2" xfId="945" xr:uid="{00000000-0005-0000-0000-0000F1000000}"/>
    <cellStyle name="Standard 3 2 2 3 8" xfId="173" xr:uid="{00000000-0005-0000-0000-0000F2000000}"/>
    <cellStyle name="Standard 3 2 2 3 9" xfId="809" xr:uid="{00000000-0005-0000-0000-0000F3000000}"/>
    <cellStyle name="Standard 3 2 2 4" xfId="174" xr:uid="{00000000-0005-0000-0000-0000F4000000}"/>
    <cellStyle name="Standard 3 2 2 4 2" xfId="175" xr:uid="{00000000-0005-0000-0000-0000F5000000}"/>
    <cellStyle name="Standard 3 2 2 4 2 2" xfId="176" xr:uid="{00000000-0005-0000-0000-0000F6000000}"/>
    <cellStyle name="Standard 3 2 2 4 2 2 2" xfId="177" xr:uid="{00000000-0005-0000-0000-0000F7000000}"/>
    <cellStyle name="Standard 3 2 2 4 2 2 2 2" xfId="1219" xr:uid="{00000000-0005-0000-0000-0000F8000000}"/>
    <cellStyle name="Standard 3 2 2 4 2 2 3" xfId="178" xr:uid="{00000000-0005-0000-0000-0000F9000000}"/>
    <cellStyle name="Standard 3 2 2 4 2 2 3 2" xfId="1122" xr:uid="{00000000-0005-0000-0000-0000FA000000}"/>
    <cellStyle name="Standard 3 2 2 4 2 2 4" xfId="179" xr:uid="{00000000-0005-0000-0000-0000FB000000}"/>
    <cellStyle name="Standard 3 2 2 4 2 2 5" xfId="918" xr:uid="{00000000-0005-0000-0000-0000FC000000}"/>
    <cellStyle name="Standard 3 2 2 4 2 3" xfId="180" xr:uid="{00000000-0005-0000-0000-0000FD000000}"/>
    <cellStyle name="Standard 3 2 2 4 2 3 2" xfId="181" xr:uid="{00000000-0005-0000-0000-0000FE000000}"/>
    <cellStyle name="Standard 3 2 2 4 2 3 3" xfId="1054" xr:uid="{00000000-0005-0000-0000-0000FF000000}"/>
    <cellStyle name="Standard 3 2 2 4 2 4" xfId="182" xr:uid="{00000000-0005-0000-0000-000000010000}"/>
    <cellStyle name="Standard 3 2 2 4 2 4 2" xfId="1195" xr:uid="{00000000-0005-0000-0000-000001010000}"/>
    <cellStyle name="Standard 3 2 2 4 2 5" xfId="183" xr:uid="{00000000-0005-0000-0000-000002010000}"/>
    <cellStyle name="Standard 3 2 2 4 2 5 2" xfId="986" xr:uid="{00000000-0005-0000-0000-000003010000}"/>
    <cellStyle name="Standard 3 2 2 4 2 6" xfId="184" xr:uid="{00000000-0005-0000-0000-000004010000}"/>
    <cellStyle name="Standard 3 2 2 4 2 7" xfId="850" xr:uid="{00000000-0005-0000-0000-000005010000}"/>
    <cellStyle name="Standard 3 2 2 4 3" xfId="185" xr:uid="{00000000-0005-0000-0000-000006010000}"/>
    <cellStyle name="Standard 3 2 2 4 3 2" xfId="186" xr:uid="{00000000-0005-0000-0000-000007010000}"/>
    <cellStyle name="Standard 3 2 2 4 3 2 2" xfId="1220" xr:uid="{00000000-0005-0000-0000-000008010000}"/>
    <cellStyle name="Standard 3 2 2 4 3 3" xfId="187" xr:uid="{00000000-0005-0000-0000-000009010000}"/>
    <cellStyle name="Standard 3 2 2 4 3 3 2" xfId="1088" xr:uid="{00000000-0005-0000-0000-00000A010000}"/>
    <cellStyle name="Standard 3 2 2 4 3 4" xfId="188" xr:uid="{00000000-0005-0000-0000-00000B010000}"/>
    <cellStyle name="Standard 3 2 2 4 3 5" xfId="884" xr:uid="{00000000-0005-0000-0000-00000C010000}"/>
    <cellStyle name="Standard 3 2 2 4 4" xfId="189" xr:uid="{00000000-0005-0000-0000-00000D010000}"/>
    <cellStyle name="Standard 3 2 2 4 4 2" xfId="190" xr:uid="{00000000-0005-0000-0000-00000E010000}"/>
    <cellStyle name="Standard 3 2 2 4 4 3" xfId="1020" xr:uid="{00000000-0005-0000-0000-00000F010000}"/>
    <cellStyle name="Standard 3 2 2 4 5" xfId="191" xr:uid="{00000000-0005-0000-0000-000010010000}"/>
    <cellStyle name="Standard 3 2 2 4 5 2" xfId="1161" xr:uid="{00000000-0005-0000-0000-000011010000}"/>
    <cellStyle name="Standard 3 2 2 4 6" xfId="192" xr:uid="{00000000-0005-0000-0000-000012010000}"/>
    <cellStyle name="Standard 3 2 2 4 6 2" xfId="952" xr:uid="{00000000-0005-0000-0000-000013010000}"/>
    <cellStyle name="Standard 3 2 2 4 7" xfId="193" xr:uid="{00000000-0005-0000-0000-000014010000}"/>
    <cellStyle name="Standard 3 2 2 4 8" xfId="816" xr:uid="{00000000-0005-0000-0000-000015010000}"/>
    <cellStyle name="Standard 3 2 2 5" xfId="194" xr:uid="{00000000-0005-0000-0000-000016010000}"/>
    <cellStyle name="Standard 3 2 2 5 2" xfId="195" xr:uid="{00000000-0005-0000-0000-000017010000}"/>
    <cellStyle name="Standard 3 2 2 5 2 2" xfId="196" xr:uid="{00000000-0005-0000-0000-000018010000}"/>
    <cellStyle name="Standard 3 2 2 5 2 2 2" xfId="1221" xr:uid="{00000000-0005-0000-0000-000019010000}"/>
    <cellStyle name="Standard 3 2 2 5 2 3" xfId="197" xr:uid="{00000000-0005-0000-0000-00001A010000}"/>
    <cellStyle name="Standard 3 2 2 5 2 3 2" xfId="1105" xr:uid="{00000000-0005-0000-0000-00001B010000}"/>
    <cellStyle name="Standard 3 2 2 5 2 4" xfId="198" xr:uid="{00000000-0005-0000-0000-00001C010000}"/>
    <cellStyle name="Standard 3 2 2 5 2 5" xfId="901" xr:uid="{00000000-0005-0000-0000-00001D010000}"/>
    <cellStyle name="Standard 3 2 2 5 3" xfId="199" xr:uid="{00000000-0005-0000-0000-00001E010000}"/>
    <cellStyle name="Standard 3 2 2 5 3 2" xfId="200" xr:uid="{00000000-0005-0000-0000-00001F010000}"/>
    <cellStyle name="Standard 3 2 2 5 3 3" xfId="1037" xr:uid="{00000000-0005-0000-0000-000020010000}"/>
    <cellStyle name="Standard 3 2 2 5 4" xfId="201" xr:uid="{00000000-0005-0000-0000-000021010000}"/>
    <cellStyle name="Standard 3 2 2 5 4 2" xfId="1178" xr:uid="{00000000-0005-0000-0000-000022010000}"/>
    <cellStyle name="Standard 3 2 2 5 5" xfId="202" xr:uid="{00000000-0005-0000-0000-000023010000}"/>
    <cellStyle name="Standard 3 2 2 5 5 2" xfId="969" xr:uid="{00000000-0005-0000-0000-000024010000}"/>
    <cellStyle name="Standard 3 2 2 5 6" xfId="203" xr:uid="{00000000-0005-0000-0000-000025010000}"/>
    <cellStyle name="Standard 3 2 2 5 7" xfId="833" xr:uid="{00000000-0005-0000-0000-000026010000}"/>
    <cellStyle name="Standard 3 2 2 6" xfId="204" xr:uid="{00000000-0005-0000-0000-000027010000}"/>
    <cellStyle name="Standard 3 2 2 6 2" xfId="205" xr:uid="{00000000-0005-0000-0000-000028010000}"/>
    <cellStyle name="Standard 3 2 2 6 2 2" xfId="206" xr:uid="{00000000-0005-0000-0000-000029010000}"/>
    <cellStyle name="Standard 3 2 2 6 2 3" xfId="1144" xr:uid="{00000000-0005-0000-0000-00002A010000}"/>
    <cellStyle name="Standard 3 2 2 6 3" xfId="207" xr:uid="{00000000-0005-0000-0000-00002B010000}"/>
    <cellStyle name="Standard 3 2 2 6 3 2" xfId="1071" xr:uid="{00000000-0005-0000-0000-00002C010000}"/>
    <cellStyle name="Standard 3 2 2 6 4" xfId="208" xr:uid="{00000000-0005-0000-0000-00002D010000}"/>
    <cellStyle name="Standard 3 2 2 6 5" xfId="867" xr:uid="{00000000-0005-0000-0000-00002E010000}"/>
    <cellStyle name="Standard 3 2 2 7" xfId="209" xr:uid="{00000000-0005-0000-0000-00002F010000}"/>
    <cellStyle name="Standard 3 2 2 7 2" xfId="210" xr:uid="{00000000-0005-0000-0000-000030010000}"/>
    <cellStyle name="Standard 3 2 2 7 3" xfId="1003" xr:uid="{00000000-0005-0000-0000-000031010000}"/>
    <cellStyle name="Standard 3 2 2 8" xfId="211" xr:uid="{00000000-0005-0000-0000-000032010000}"/>
    <cellStyle name="Standard 3 2 2 8 2" xfId="1139" xr:uid="{00000000-0005-0000-0000-000033010000}"/>
    <cellStyle name="Standard 3 2 2 9" xfId="212" xr:uid="{00000000-0005-0000-0000-000034010000}"/>
    <cellStyle name="Standard 3 2 2 9 2" xfId="935" xr:uid="{00000000-0005-0000-0000-000035010000}"/>
    <cellStyle name="Standard 3 2 3" xfId="213" xr:uid="{00000000-0005-0000-0000-000036010000}"/>
    <cellStyle name="Standard 3 2 3 2" xfId="214" xr:uid="{00000000-0005-0000-0000-000037010000}"/>
    <cellStyle name="Standard 3 2 3 2 2" xfId="215" xr:uid="{00000000-0005-0000-0000-000038010000}"/>
    <cellStyle name="Standard 3 2 3 2 2 2" xfId="216" xr:uid="{00000000-0005-0000-0000-000039010000}"/>
    <cellStyle name="Standard 3 2 3 2 2 2 2" xfId="217" xr:uid="{00000000-0005-0000-0000-00003A010000}"/>
    <cellStyle name="Standard 3 2 3 2 2 2 2 2" xfId="1222" xr:uid="{00000000-0005-0000-0000-00003B010000}"/>
    <cellStyle name="Standard 3 2 3 2 2 2 3" xfId="218" xr:uid="{00000000-0005-0000-0000-00003C010000}"/>
    <cellStyle name="Standard 3 2 3 2 2 2 3 2" xfId="1126" xr:uid="{00000000-0005-0000-0000-00003D010000}"/>
    <cellStyle name="Standard 3 2 3 2 2 2 4" xfId="219" xr:uid="{00000000-0005-0000-0000-00003E010000}"/>
    <cellStyle name="Standard 3 2 3 2 2 2 5" xfId="922" xr:uid="{00000000-0005-0000-0000-00003F010000}"/>
    <cellStyle name="Standard 3 2 3 2 2 3" xfId="220" xr:uid="{00000000-0005-0000-0000-000040010000}"/>
    <cellStyle name="Standard 3 2 3 2 2 3 2" xfId="221" xr:uid="{00000000-0005-0000-0000-000041010000}"/>
    <cellStyle name="Standard 3 2 3 2 2 3 3" xfId="1058" xr:uid="{00000000-0005-0000-0000-000042010000}"/>
    <cellStyle name="Standard 3 2 3 2 2 4" xfId="222" xr:uid="{00000000-0005-0000-0000-000043010000}"/>
    <cellStyle name="Standard 3 2 3 2 2 4 2" xfId="1199" xr:uid="{00000000-0005-0000-0000-000044010000}"/>
    <cellStyle name="Standard 3 2 3 2 2 5" xfId="223" xr:uid="{00000000-0005-0000-0000-000045010000}"/>
    <cellStyle name="Standard 3 2 3 2 2 5 2" xfId="990" xr:uid="{00000000-0005-0000-0000-000046010000}"/>
    <cellStyle name="Standard 3 2 3 2 2 6" xfId="224" xr:uid="{00000000-0005-0000-0000-000047010000}"/>
    <cellStyle name="Standard 3 2 3 2 2 7" xfId="854" xr:uid="{00000000-0005-0000-0000-000048010000}"/>
    <cellStyle name="Standard 3 2 3 2 3" xfId="225" xr:uid="{00000000-0005-0000-0000-000049010000}"/>
    <cellStyle name="Standard 3 2 3 2 3 2" xfId="226" xr:uid="{00000000-0005-0000-0000-00004A010000}"/>
    <cellStyle name="Standard 3 2 3 2 3 2 2" xfId="1223" xr:uid="{00000000-0005-0000-0000-00004B010000}"/>
    <cellStyle name="Standard 3 2 3 2 3 3" xfId="227" xr:uid="{00000000-0005-0000-0000-00004C010000}"/>
    <cellStyle name="Standard 3 2 3 2 3 3 2" xfId="1092" xr:uid="{00000000-0005-0000-0000-00004D010000}"/>
    <cellStyle name="Standard 3 2 3 2 3 4" xfId="228" xr:uid="{00000000-0005-0000-0000-00004E010000}"/>
    <cellStyle name="Standard 3 2 3 2 3 5" xfId="888" xr:uid="{00000000-0005-0000-0000-00004F010000}"/>
    <cellStyle name="Standard 3 2 3 2 4" xfId="229" xr:uid="{00000000-0005-0000-0000-000050010000}"/>
    <cellStyle name="Standard 3 2 3 2 4 2" xfId="230" xr:uid="{00000000-0005-0000-0000-000051010000}"/>
    <cellStyle name="Standard 3 2 3 2 4 3" xfId="1024" xr:uid="{00000000-0005-0000-0000-000052010000}"/>
    <cellStyle name="Standard 3 2 3 2 5" xfId="231" xr:uid="{00000000-0005-0000-0000-000053010000}"/>
    <cellStyle name="Standard 3 2 3 2 5 2" xfId="1165" xr:uid="{00000000-0005-0000-0000-000054010000}"/>
    <cellStyle name="Standard 3 2 3 2 6" xfId="232" xr:uid="{00000000-0005-0000-0000-000055010000}"/>
    <cellStyle name="Standard 3 2 3 2 6 2" xfId="956" xr:uid="{00000000-0005-0000-0000-000056010000}"/>
    <cellStyle name="Standard 3 2 3 2 7" xfId="233" xr:uid="{00000000-0005-0000-0000-000057010000}"/>
    <cellStyle name="Standard 3 2 3 2 8" xfId="820" xr:uid="{00000000-0005-0000-0000-000058010000}"/>
    <cellStyle name="Standard 3 2 3 3" xfId="234" xr:uid="{00000000-0005-0000-0000-000059010000}"/>
    <cellStyle name="Standard 3 2 3 3 2" xfId="235" xr:uid="{00000000-0005-0000-0000-00005A010000}"/>
    <cellStyle name="Standard 3 2 3 3 2 2" xfId="236" xr:uid="{00000000-0005-0000-0000-00005B010000}"/>
    <cellStyle name="Standard 3 2 3 3 2 2 2" xfId="1224" xr:uid="{00000000-0005-0000-0000-00005C010000}"/>
    <cellStyle name="Standard 3 2 3 3 2 3" xfId="237" xr:uid="{00000000-0005-0000-0000-00005D010000}"/>
    <cellStyle name="Standard 3 2 3 3 2 3 2" xfId="1109" xr:uid="{00000000-0005-0000-0000-00005E010000}"/>
    <cellStyle name="Standard 3 2 3 3 2 4" xfId="238" xr:uid="{00000000-0005-0000-0000-00005F010000}"/>
    <cellStyle name="Standard 3 2 3 3 2 5" xfId="905" xr:uid="{00000000-0005-0000-0000-000060010000}"/>
    <cellStyle name="Standard 3 2 3 3 3" xfId="239" xr:uid="{00000000-0005-0000-0000-000061010000}"/>
    <cellStyle name="Standard 3 2 3 3 3 2" xfId="240" xr:uid="{00000000-0005-0000-0000-000062010000}"/>
    <cellStyle name="Standard 3 2 3 3 3 3" xfId="1041" xr:uid="{00000000-0005-0000-0000-000063010000}"/>
    <cellStyle name="Standard 3 2 3 3 4" xfId="241" xr:uid="{00000000-0005-0000-0000-000064010000}"/>
    <cellStyle name="Standard 3 2 3 3 4 2" xfId="1182" xr:uid="{00000000-0005-0000-0000-000065010000}"/>
    <cellStyle name="Standard 3 2 3 3 5" xfId="242" xr:uid="{00000000-0005-0000-0000-000066010000}"/>
    <cellStyle name="Standard 3 2 3 3 5 2" xfId="973" xr:uid="{00000000-0005-0000-0000-000067010000}"/>
    <cellStyle name="Standard 3 2 3 3 6" xfId="243" xr:uid="{00000000-0005-0000-0000-000068010000}"/>
    <cellStyle name="Standard 3 2 3 3 7" xfId="837" xr:uid="{00000000-0005-0000-0000-000069010000}"/>
    <cellStyle name="Standard 3 2 3 4" xfId="244" xr:uid="{00000000-0005-0000-0000-00006A010000}"/>
    <cellStyle name="Standard 3 2 3 4 2" xfId="245" xr:uid="{00000000-0005-0000-0000-00006B010000}"/>
    <cellStyle name="Standard 3 2 3 4 2 2" xfId="1225" xr:uid="{00000000-0005-0000-0000-00006C010000}"/>
    <cellStyle name="Standard 3 2 3 4 3" xfId="246" xr:uid="{00000000-0005-0000-0000-00006D010000}"/>
    <cellStyle name="Standard 3 2 3 4 3 2" xfId="1075" xr:uid="{00000000-0005-0000-0000-00006E010000}"/>
    <cellStyle name="Standard 3 2 3 4 4" xfId="247" xr:uid="{00000000-0005-0000-0000-00006F010000}"/>
    <cellStyle name="Standard 3 2 3 4 5" xfId="871" xr:uid="{00000000-0005-0000-0000-000070010000}"/>
    <cellStyle name="Standard 3 2 3 5" xfId="248" xr:uid="{00000000-0005-0000-0000-000071010000}"/>
    <cellStyle name="Standard 3 2 3 5 2" xfId="249" xr:uid="{00000000-0005-0000-0000-000072010000}"/>
    <cellStyle name="Standard 3 2 3 5 3" xfId="1007" xr:uid="{00000000-0005-0000-0000-000073010000}"/>
    <cellStyle name="Standard 3 2 3 6" xfId="250" xr:uid="{00000000-0005-0000-0000-000074010000}"/>
    <cellStyle name="Standard 3 2 3 6 2" xfId="1148" xr:uid="{00000000-0005-0000-0000-000075010000}"/>
    <cellStyle name="Standard 3 2 3 7" xfId="251" xr:uid="{00000000-0005-0000-0000-000076010000}"/>
    <cellStyle name="Standard 3 2 3 7 2" xfId="939" xr:uid="{00000000-0005-0000-0000-000077010000}"/>
    <cellStyle name="Standard 3 2 3 8" xfId="252" xr:uid="{00000000-0005-0000-0000-000078010000}"/>
    <cellStyle name="Standard 3 2 3 9" xfId="803" xr:uid="{00000000-0005-0000-0000-000079010000}"/>
    <cellStyle name="Standard 3 2 4" xfId="253" xr:uid="{00000000-0005-0000-0000-00007A010000}"/>
    <cellStyle name="Standard 3 2 4 2" xfId="254" xr:uid="{00000000-0005-0000-0000-00007B010000}"/>
    <cellStyle name="Standard 3 2 4 2 2" xfId="255" xr:uid="{00000000-0005-0000-0000-00007C010000}"/>
    <cellStyle name="Standard 3 2 4 2 2 2" xfId="256" xr:uid="{00000000-0005-0000-0000-00007D010000}"/>
    <cellStyle name="Standard 3 2 4 2 2 2 2" xfId="257" xr:uid="{00000000-0005-0000-0000-00007E010000}"/>
    <cellStyle name="Standard 3 2 4 2 2 2 2 2" xfId="1226" xr:uid="{00000000-0005-0000-0000-00007F010000}"/>
    <cellStyle name="Standard 3 2 4 2 2 2 3" xfId="258" xr:uid="{00000000-0005-0000-0000-000080010000}"/>
    <cellStyle name="Standard 3 2 4 2 2 2 3 2" xfId="1131" xr:uid="{00000000-0005-0000-0000-000081010000}"/>
    <cellStyle name="Standard 3 2 4 2 2 2 4" xfId="259" xr:uid="{00000000-0005-0000-0000-000082010000}"/>
    <cellStyle name="Standard 3 2 4 2 2 2 5" xfId="927" xr:uid="{00000000-0005-0000-0000-000083010000}"/>
    <cellStyle name="Standard 3 2 4 2 2 3" xfId="260" xr:uid="{00000000-0005-0000-0000-000084010000}"/>
    <cellStyle name="Standard 3 2 4 2 2 3 2" xfId="261" xr:uid="{00000000-0005-0000-0000-000085010000}"/>
    <cellStyle name="Standard 3 2 4 2 2 3 3" xfId="1063" xr:uid="{00000000-0005-0000-0000-000086010000}"/>
    <cellStyle name="Standard 3 2 4 2 2 4" xfId="262" xr:uid="{00000000-0005-0000-0000-000087010000}"/>
    <cellStyle name="Standard 3 2 4 2 2 4 2" xfId="1204" xr:uid="{00000000-0005-0000-0000-000088010000}"/>
    <cellStyle name="Standard 3 2 4 2 2 5" xfId="263" xr:uid="{00000000-0005-0000-0000-000089010000}"/>
    <cellStyle name="Standard 3 2 4 2 2 5 2" xfId="995" xr:uid="{00000000-0005-0000-0000-00008A010000}"/>
    <cellStyle name="Standard 3 2 4 2 2 6" xfId="264" xr:uid="{00000000-0005-0000-0000-00008B010000}"/>
    <cellStyle name="Standard 3 2 4 2 2 7" xfId="859" xr:uid="{00000000-0005-0000-0000-00008C010000}"/>
    <cellStyle name="Standard 3 2 4 2 3" xfId="265" xr:uid="{00000000-0005-0000-0000-00008D010000}"/>
    <cellStyle name="Standard 3 2 4 2 3 2" xfId="266" xr:uid="{00000000-0005-0000-0000-00008E010000}"/>
    <cellStyle name="Standard 3 2 4 2 3 2 2" xfId="1227" xr:uid="{00000000-0005-0000-0000-00008F010000}"/>
    <cellStyle name="Standard 3 2 4 2 3 3" xfId="267" xr:uid="{00000000-0005-0000-0000-000090010000}"/>
    <cellStyle name="Standard 3 2 4 2 3 3 2" xfId="1097" xr:uid="{00000000-0005-0000-0000-000091010000}"/>
    <cellStyle name="Standard 3 2 4 2 3 4" xfId="268" xr:uid="{00000000-0005-0000-0000-000092010000}"/>
    <cellStyle name="Standard 3 2 4 2 3 5" xfId="893" xr:uid="{00000000-0005-0000-0000-000093010000}"/>
    <cellStyle name="Standard 3 2 4 2 4" xfId="269" xr:uid="{00000000-0005-0000-0000-000094010000}"/>
    <cellStyle name="Standard 3 2 4 2 4 2" xfId="270" xr:uid="{00000000-0005-0000-0000-000095010000}"/>
    <cellStyle name="Standard 3 2 4 2 4 3" xfId="1029" xr:uid="{00000000-0005-0000-0000-000096010000}"/>
    <cellStyle name="Standard 3 2 4 2 5" xfId="271" xr:uid="{00000000-0005-0000-0000-000097010000}"/>
    <cellStyle name="Standard 3 2 4 2 5 2" xfId="1170" xr:uid="{00000000-0005-0000-0000-000098010000}"/>
    <cellStyle name="Standard 3 2 4 2 6" xfId="272" xr:uid="{00000000-0005-0000-0000-000099010000}"/>
    <cellStyle name="Standard 3 2 4 2 6 2" xfId="961" xr:uid="{00000000-0005-0000-0000-00009A010000}"/>
    <cellStyle name="Standard 3 2 4 2 7" xfId="273" xr:uid="{00000000-0005-0000-0000-00009B010000}"/>
    <cellStyle name="Standard 3 2 4 2 8" xfId="825" xr:uid="{00000000-0005-0000-0000-00009C010000}"/>
    <cellStyle name="Standard 3 2 4 3" xfId="274" xr:uid="{00000000-0005-0000-0000-00009D010000}"/>
    <cellStyle name="Standard 3 2 4 3 2" xfId="275" xr:uid="{00000000-0005-0000-0000-00009E010000}"/>
    <cellStyle name="Standard 3 2 4 3 2 2" xfId="276" xr:uid="{00000000-0005-0000-0000-00009F010000}"/>
    <cellStyle name="Standard 3 2 4 3 2 2 2" xfId="1228" xr:uid="{00000000-0005-0000-0000-0000A0010000}"/>
    <cellStyle name="Standard 3 2 4 3 2 3" xfId="277" xr:uid="{00000000-0005-0000-0000-0000A1010000}"/>
    <cellStyle name="Standard 3 2 4 3 2 3 2" xfId="1114" xr:uid="{00000000-0005-0000-0000-0000A2010000}"/>
    <cellStyle name="Standard 3 2 4 3 2 4" xfId="278" xr:uid="{00000000-0005-0000-0000-0000A3010000}"/>
    <cellStyle name="Standard 3 2 4 3 2 5" xfId="910" xr:uid="{00000000-0005-0000-0000-0000A4010000}"/>
    <cellStyle name="Standard 3 2 4 3 3" xfId="279" xr:uid="{00000000-0005-0000-0000-0000A5010000}"/>
    <cellStyle name="Standard 3 2 4 3 3 2" xfId="280" xr:uid="{00000000-0005-0000-0000-0000A6010000}"/>
    <cellStyle name="Standard 3 2 4 3 3 3" xfId="1046" xr:uid="{00000000-0005-0000-0000-0000A7010000}"/>
    <cellStyle name="Standard 3 2 4 3 4" xfId="281" xr:uid="{00000000-0005-0000-0000-0000A8010000}"/>
    <cellStyle name="Standard 3 2 4 3 4 2" xfId="1187" xr:uid="{00000000-0005-0000-0000-0000A9010000}"/>
    <cellStyle name="Standard 3 2 4 3 5" xfId="282" xr:uid="{00000000-0005-0000-0000-0000AA010000}"/>
    <cellStyle name="Standard 3 2 4 3 5 2" xfId="978" xr:uid="{00000000-0005-0000-0000-0000AB010000}"/>
    <cellStyle name="Standard 3 2 4 3 6" xfId="283" xr:uid="{00000000-0005-0000-0000-0000AC010000}"/>
    <cellStyle name="Standard 3 2 4 3 7" xfId="842" xr:uid="{00000000-0005-0000-0000-0000AD010000}"/>
    <cellStyle name="Standard 3 2 4 4" xfId="284" xr:uid="{00000000-0005-0000-0000-0000AE010000}"/>
    <cellStyle name="Standard 3 2 4 4 2" xfId="285" xr:uid="{00000000-0005-0000-0000-0000AF010000}"/>
    <cellStyle name="Standard 3 2 4 4 2 2" xfId="1229" xr:uid="{00000000-0005-0000-0000-0000B0010000}"/>
    <cellStyle name="Standard 3 2 4 4 3" xfId="286" xr:uid="{00000000-0005-0000-0000-0000B1010000}"/>
    <cellStyle name="Standard 3 2 4 4 3 2" xfId="1080" xr:uid="{00000000-0005-0000-0000-0000B2010000}"/>
    <cellStyle name="Standard 3 2 4 4 4" xfId="287" xr:uid="{00000000-0005-0000-0000-0000B3010000}"/>
    <cellStyle name="Standard 3 2 4 4 5" xfId="876" xr:uid="{00000000-0005-0000-0000-0000B4010000}"/>
    <cellStyle name="Standard 3 2 4 5" xfId="288" xr:uid="{00000000-0005-0000-0000-0000B5010000}"/>
    <cellStyle name="Standard 3 2 4 5 2" xfId="289" xr:uid="{00000000-0005-0000-0000-0000B6010000}"/>
    <cellStyle name="Standard 3 2 4 5 3" xfId="1012" xr:uid="{00000000-0005-0000-0000-0000B7010000}"/>
    <cellStyle name="Standard 3 2 4 6" xfId="290" xr:uid="{00000000-0005-0000-0000-0000B8010000}"/>
    <cellStyle name="Standard 3 2 4 6 2" xfId="1153" xr:uid="{00000000-0005-0000-0000-0000B9010000}"/>
    <cellStyle name="Standard 3 2 4 7" xfId="291" xr:uid="{00000000-0005-0000-0000-0000BA010000}"/>
    <cellStyle name="Standard 3 2 4 7 2" xfId="944" xr:uid="{00000000-0005-0000-0000-0000BB010000}"/>
    <cellStyle name="Standard 3 2 4 8" xfId="292" xr:uid="{00000000-0005-0000-0000-0000BC010000}"/>
    <cellStyle name="Standard 3 2 4 9" xfId="808" xr:uid="{00000000-0005-0000-0000-0000BD010000}"/>
    <cellStyle name="Standard 3 2 5" xfId="293" xr:uid="{00000000-0005-0000-0000-0000BE010000}"/>
    <cellStyle name="Standard 3 2 5 2" xfId="294" xr:uid="{00000000-0005-0000-0000-0000BF010000}"/>
    <cellStyle name="Standard 3 2 5 2 2" xfId="295" xr:uid="{00000000-0005-0000-0000-0000C0010000}"/>
    <cellStyle name="Standard 3 2 5 2 2 2" xfId="296" xr:uid="{00000000-0005-0000-0000-0000C1010000}"/>
    <cellStyle name="Standard 3 2 5 2 2 2 2" xfId="1230" xr:uid="{00000000-0005-0000-0000-0000C2010000}"/>
    <cellStyle name="Standard 3 2 5 2 2 3" xfId="297" xr:uid="{00000000-0005-0000-0000-0000C3010000}"/>
    <cellStyle name="Standard 3 2 5 2 2 3 2" xfId="1121" xr:uid="{00000000-0005-0000-0000-0000C4010000}"/>
    <cellStyle name="Standard 3 2 5 2 2 4" xfId="298" xr:uid="{00000000-0005-0000-0000-0000C5010000}"/>
    <cellStyle name="Standard 3 2 5 2 2 5" xfId="917" xr:uid="{00000000-0005-0000-0000-0000C6010000}"/>
    <cellStyle name="Standard 3 2 5 2 3" xfId="299" xr:uid="{00000000-0005-0000-0000-0000C7010000}"/>
    <cellStyle name="Standard 3 2 5 2 3 2" xfId="300" xr:uid="{00000000-0005-0000-0000-0000C8010000}"/>
    <cellStyle name="Standard 3 2 5 2 3 3" xfId="1053" xr:uid="{00000000-0005-0000-0000-0000C9010000}"/>
    <cellStyle name="Standard 3 2 5 2 4" xfId="301" xr:uid="{00000000-0005-0000-0000-0000CA010000}"/>
    <cellStyle name="Standard 3 2 5 2 4 2" xfId="1194" xr:uid="{00000000-0005-0000-0000-0000CB010000}"/>
    <cellStyle name="Standard 3 2 5 2 5" xfId="302" xr:uid="{00000000-0005-0000-0000-0000CC010000}"/>
    <cellStyle name="Standard 3 2 5 2 5 2" xfId="985" xr:uid="{00000000-0005-0000-0000-0000CD010000}"/>
    <cellStyle name="Standard 3 2 5 2 6" xfId="303" xr:uid="{00000000-0005-0000-0000-0000CE010000}"/>
    <cellStyle name="Standard 3 2 5 2 7" xfId="849" xr:uid="{00000000-0005-0000-0000-0000CF010000}"/>
    <cellStyle name="Standard 3 2 5 3" xfId="304" xr:uid="{00000000-0005-0000-0000-0000D0010000}"/>
    <cellStyle name="Standard 3 2 5 3 2" xfId="305" xr:uid="{00000000-0005-0000-0000-0000D1010000}"/>
    <cellStyle name="Standard 3 2 5 3 2 2" xfId="1231" xr:uid="{00000000-0005-0000-0000-0000D2010000}"/>
    <cellStyle name="Standard 3 2 5 3 3" xfId="306" xr:uid="{00000000-0005-0000-0000-0000D3010000}"/>
    <cellStyle name="Standard 3 2 5 3 3 2" xfId="1087" xr:uid="{00000000-0005-0000-0000-0000D4010000}"/>
    <cellStyle name="Standard 3 2 5 3 4" xfId="307" xr:uid="{00000000-0005-0000-0000-0000D5010000}"/>
    <cellStyle name="Standard 3 2 5 3 5" xfId="883" xr:uid="{00000000-0005-0000-0000-0000D6010000}"/>
    <cellStyle name="Standard 3 2 5 4" xfId="308" xr:uid="{00000000-0005-0000-0000-0000D7010000}"/>
    <cellStyle name="Standard 3 2 5 4 2" xfId="309" xr:uid="{00000000-0005-0000-0000-0000D8010000}"/>
    <cellStyle name="Standard 3 2 5 4 3" xfId="1019" xr:uid="{00000000-0005-0000-0000-0000D9010000}"/>
    <cellStyle name="Standard 3 2 5 5" xfId="310" xr:uid="{00000000-0005-0000-0000-0000DA010000}"/>
    <cellStyle name="Standard 3 2 5 5 2" xfId="1160" xr:uid="{00000000-0005-0000-0000-0000DB010000}"/>
    <cellStyle name="Standard 3 2 5 6" xfId="311" xr:uid="{00000000-0005-0000-0000-0000DC010000}"/>
    <cellStyle name="Standard 3 2 5 6 2" xfId="951" xr:uid="{00000000-0005-0000-0000-0000DD010000}"/>
    <cellStyle name="Standard 3 2 5 7" xfId="312" xr:uid="{00000000-0005-0000-0000-0000DE010000}"/>
    <cellStyle name="Standard 3 2 5 8" xfId="815" xr:uid="{00000000-0005-0000-0000-0000DF010000}"/>
    <cellStyle name="Standard 3 2 6" xfId="313" xr:uid="{00000000-0005-0000-0000-0000E0010000}"/>
    <cellStyle name="Standard 3 2 6 2" xfId="314" xr:uid="{00000000-0005-0000-0000-0000E1010000}"/>
    <cellStyle name="Standard 3 2 6 2 2" xfId="315" xr:uid="{00000000-0005-0000-0000-0000E2010000}"/>
    <cellStyle name="Standard 3 2 6 2 2 2" xfId="1232" xr:uid="{00000000-0005-0000-0000-0000E3010000}"/>
    <cellStyle name="Standard 3 2 6 2 3" xfId="316" xr:uid="{00000000-0005-0000-0000-0000E4010000}"/>
    <cellStyle name="Standard 3 2 6 2 3 2" xfId="1104" xr:uid="{00000000-0005-0000-0000-0000E5010000}"/>
    <cellStyle name="Standard 3 2 6 2 4" xfId="317" xr:uid="{00000000-0005-0000-0000-0000E6010000}"/>
    <cellStyle name="Standard 3 2 6 2 5" xfId="900" xr:uid="{00000000-0005-0000-0000-0000E7010000}"/>
    <cellStyle name="Standard 3 2 6 3" xfId="318" xr:uid="{00000000-0005-0000-0000-0000E8010000}"/>
    <cellStyle name="Standard 3 2 6 3 2" xfId="319" xr:uid="{00000000-0005-0000-0000-0000E9010000}"/>
    <cellStyle name="Standard 3 2 6 3 3" xfId="1036" xr:uid="{00000000-0005-0000-0000-0000EA010000}"/>
    <cellStyle name="Standard 3 2 6 4" xfId="320" xr:uid="{00000000-0005-0000-0000-0000EB010000}"/>
    <cellStyle name="Standard 3 2 6 4 2" xfId="1177" xr:uid="{00000000-0005-0000-0000-0000EC010000}"/>
    <cellStyle name="Standard 3 2 6 5" xfId="321" xr:uid="{00000000-0005-0000-0000-0000ED010000}"/>
    <cellStyle name="Standard 3 2 6 5 2" xfId="968" xr:uid="{00000000-0005-0000-0000-0000EE010000}"/>
    <cellStyle name="Standard 3 2 6 6" xfId="322" xr:uid="{00000000-0005-0000-0000-0000EF010000}"/>
    <cellStyle name="Standard 3 2 6 7" xfId="832" xr:uid="{00000000-0005-0000-0000-0000F0010000}"/>
    <cellStyle name="Standard 3 2 7" xfId="323" xr:uid="{00000000-0005-0000-0000-0000F1010000}"/>
    <cellStyle name="Standard 3 2 7 2" xfId="324" xr:uid="{00000000-0005-0000-0000-0000F2010000}"/>
    <cellStyle name="Standard 3 2 7 2 2" xfId="325" xr:uid="{00000000-0005-0000-0000-0000F3010000}"/>
    <cellStyle name="Standard 3 2 7 2 3" xfId="1143" xr:uid="{00000000-0005-0000-0000-0000F4010000}"/>
    <cellStyle name="Standard 3 2 7 3" xfId="326" xr:uid="{00000000-0005-0000-0000-0000F5010000}"/>
    <cellStyle name="Standard 3 2 7 3 2" xfId="1070" xr:uid="{00000000-0005-0000-0000-0000F6010000}"/>
    <cellStyle name="Standard 3 2 7 4" xfId="327" xr:uid="{00000000-0005-0000-0000-0000F7010000}"/>
    <cellStyle name="Standard 3 2 7 5" xfId="866" xr:uid="{00000000-0005-0000-0000-0000F8010000}"/>
    <cellStyle name="Standard 3 2 8" xfId="328" xr:uid="{00000000-0005-0000-0000-0000F9010000}"/>
    <cellStyle name="Standard 3 2 8 2" xfId="329" xr:uid="{00000000-0005-0000-0000-0000FA010000}"/>
    <cellStyle name="Standard 3 2 8 3" xfId="1002" xr:uid="{00000000-0005-0000-0000-0000FB010000}"/>
    <cellStyle name="Standard 3 2 9" xfId="330" xr:uid="{00000000-0005-0000-0000-0000FC010000}"/>
    <cellStyle name="Standard 3 2 9 2" xfId="1138" xr:uid="{00000000-0005-0000-0000-0000FD010000}"/>
    <cellStyle name="Standard 3 3" xfId="331" xr:uid="{00000000-0005-0000-0000-0000FE010000}"/>
    <cellStyle name="Standard 3 3 10" xfId="332" xr:uid="{00000000-0005-0000-0000-0000FF010000}"/>
    <cellStyle name="Standard 3 3 11" xfId="800" xr:uid="{00000000-0005-0000-0000-000000020000}"/>
    <cellStyle name="Standard 3 3 2" xfId="333" xr:uid="{00000000-0005-0000-0000-000001020000}"/>
    <cellStyle name="Standard 3 3 2 2" xfId="334" xr:uid="{00000000-0005-0000-0000-000002020000}"/>
    <cellStyle name="Standard 3 3 2 2 2" xfId="335" xr:uid="{00000000-0005-0000-0000-000003020000}"/>
    <cellStyle name="Standard 3 3 2 2 2 2" xfId="336" xr:uid="{00000000-0005-0000-0000-000004020000}"/>
    <cellStyle name="Standard 3 3 2 2 2 2 2" xfId="337" xr:uid="{00000000-0005-0000-0000-000005020000}"/>
    <cellStyle name="Standard 3 3 2 2 2 2 2 2" xfId="1233" xr:uid="{00000000-0005-0000-0000-000006020000}"/>
    <cellStyle name="Standard 3 3 2 2 2 2 3" xfId="338" xr:uid="{00000000-0005-0000-0000-000007020000}"/>
    <cellStyle name="Standard 3 3 2 2 2 2 3 2" xfId="1128" xr:uid="{00000000-0005-0000-0000-000008020000}"/>
    <cellStyle name="Standard 3 3 2 2 2 2 4" xfId="339" xr:uid="{00000000-0005-0000-0000-000009020000}"/>
    <cellStyle name="Standard 3 3 2 2 2 2 5" xfId="924" xr:uid="{00000000-0005-0000-0000-00000A020000}"/>
    <cellStyle name="Standard 3 3 2 2 2 3" xfId="340" xr:uid="{00000000-0005-0000-0000-00000B020000}"/>
    <cellStyle name="Standard 3 3 2 2 2 3 2" xfId="341" xr:uid="{00000000-0005-0000-0000-00000C020000}"/>
    <cellStyle name="Standard 3 3 2 2 2 3 3" xfId="1060" xr:uid="{00000000-0005-0000-0000-00000D020000}"/>
    <cellStyle name="Standard 3 3 2 2 2 4" xfId="342" xr:uid="{00000000-0005-0000-0000-00000E020000}"/>
    <cellStyle name="Standard 3 3 2 2 2 4 2" xfId="1201" xr:uid="{00000000-0005-0000-0000-00000F020000}"/>
    <cellStyle name="Standard 3 3 2 2 2 5" xfId="343" xr:uid="{00000000-0005-0000-0000-000010020000}"/>
    <cellStyle name="Standard 3 3 2 2 2 5 2" xfId="992" xr:uid="{00000000-0005-0000-0000-000011020000}"/>
    <cellStyle name="Standard 3 3 2 2 2 6" xfId="344" xr:uid="{00000000-0005-0000-0000-000012020000}"/>
    <cellStyle name="Standard 3 3 2 2 2 7" xfId="856" xr:uid="{00000000-0005-0000-0000-000013020000}"/>
    <cellStyle name="Standard 3 3 2 2 3" xfId="345" xr:uid="{00000000-0005-0000-0000-000014020000}"/>
    <cellStyle name="Standard 3 3 2 2 3 2" xfId="346" xr:uid="{00000000-0005-0000-0000-000015020000}"/>
    <cellStyle name="Standard 3 3 2 2 3 2 2" xfId="1234" xr:uid="{00000000-0005-0000-0000-000016020000}"/>
    <cellStyle name="Standard 3 3 2 2 3 3" xfId="347" xr:uid="{00000000-0005-0000-0000-000017020000}"/>
    <cellStyle name="Standard 3 3 2 2 3 3 2" xfId="1094" xr:uid="{00000000-0005-0000-0000-000018020000}"/>
    <cellStyle name="Standard 3 3 2 2 3 4" xfId="348" xr:uid="{00000000-0005-0000-0000-000019020000}"/>
    <cellStyle name="Standard 3 3 2 2 3 5" xfId="890" xr:uid="{00000000-0005-0000-0000-00001A020000}"/>
    <cellStyle name="Standard 3 3 2 2 4" xfId="349" xr:uid="{00000000-0005-0000-0000-00001B020000}"/>
    <cellStyle name="Standard 3 3 2 2 4 2" xfId="350" xr:uid="{00000000-0005-0000-0000-00001C020000}"/>
    <cellStyle name="Standard 3 3 2 2 4 3" xfId="1026" xr:uid="{00000000-0005-0000-0000-00001D020000}"/>
    <cellStyle name="Standard 3 3 2 2 5" xfId="351" xr:uid="{00000000-0005-0000-0000-00001E020000}"/>
    <cellStyle name="Standard 3 3 2 2 5 2" xfId="1167" xr:uid="{00000000-0005-0000-0000-00001F020000}"/>
    <cellStyle name="Standard 3 3 2 2 6" xfId="352" xr:uid="{00000000-0005-0000-0000-000020020000}"/>
    <cellStyle name="Standard 3 3 2 2 6 2" xfId="958" xr:uid="{00000000-0005-0000-0000-000021020000}"/>
    <cellStyle name="Standard 3 3 2 2 7" xfId="353" xr:uid="{00000000-0005-0000-0000-000022020000}"/>
    <cellStyle name="Standard 3 3 2 2 8" xfId="822" xr:uid="{00000000-0005-0000-0000-000023020000}"/>
    <cellStyle name="Standard 3 3 2 3" xfId="354" xr:uid="{00000000-0005-0000-0000-000024020000}"/>
    <cellStyle name="Standard 3 3 2 3 2" xfId="355" xr:uid="{00000000-0005-0000-0000-000025020000}"/>
    <cellStyle name="Standard 3 3 2 3 2 2" xfId="356" xr:uid="{00000000-0005-0000-0000-000026020000}"/>
    <cellStyle name="Standard 3 3 2 3 2 2 2" xfId="1235" xr:uid="{00000000-0005-0000-0000-000027020000}"/>
    <cellStyle name="Standard 3 3 2 3 2 3" xfId="357" xr:uid="{00000000-0005-0000-0000-000028020000}"/>
    <cellStyle name="Standard 3 3 2 3 2 3 2" xfId="1111" xr:uid="{00000000-0005-0000-0000-000029020000}"/>
    <cellStyle name="Standard 3 3 2 3 2 4" xfId="358" xr:uid="{00000000-0005-0000-0000-00002A020000}"/>
    <cellStyle name="Standard 3 3 2 3 2 5" xfId="907" xr:uid="{00000000-0005-0000-0000-00002B020000}"/>
    <cellStyle name="Standard 3 3 2 3 3" xfId="359" xr:uid="{00000000-0005-0000-0000-00002C020000}"/>
    <cellStyle name="Standard 3 3 2 3 3 2" xfId="360" xr:uid="{00000000-0005-0000-0000-00002D020000}"/>
    <cellStyle name="Standard 3 3 2 3 3 3" xfId="1043" xr:uid="{00000000-0005-0000-0000-00002E020000}"/>
    <cellStyle name="Standard 3 3 2 3 4" xfId="361" xr:uid="{00000000-0005-0000-0000-00002F020000}"/>
    <cellStyle name="Standard 3 3 2 3 4 2" xfId="1184" xr:uid="{00000000-0005-0000-0000-000030020000}"/>
    <cellStyle name="Standard 3 3 2 3 5" xfId="362" xr:uid="{00000000-0005-0000-0000-000031020000}"/>
    <cellStyle name="Standard 3 3 2 3 5 2" xfId="975" xr:uid="{00000000-0005-0000-0000-000032020000}"/>
    <cellStyle name="Standard 3 3 2 3 6" xfId="363" xr:uid="{00000000-0005-0000-0000-000033020000}"/>
    <cellStyle name="Standard 3 3 2 3 7" xfId="839" xr:uid="{00000000-0005-0000-0000-000034020000}"/>
    <cellStyle name="Standard 3 3 2 4" xfId="364" xr:uid="{00000000-0005-0000-0000-000035020000}"/>
    <cellStyle name="Standard 3 3 2 4 2" xfId="365" xr:uid="{00000000-0005-0000-0000-000036020000}"/>
    <cellStyle name="Standard 3 3 2 4 2 2" xfId="1236" xr:uid="{00000000-0005-0000-0000-000037020000}"/>
    <cellStyle name="Standard 3 3 2 4 3" xfId="366" xr:uid="{00000000-0005-0000-0000-000038020000}"/>
    <cellStyle name="Standard 3 3 2 4 3 2" xfId="1077" xr:uid="{00000000-0005-0000-0000-000039020000}"/>
    <cellStyle name="Standard 3 3 2 4 4" xfId="367" xr:uid="{00000000-0005-0000-0000-00003A020000}"/>
    <cellStyle name="Standard 3 3 2 4 5" xfId="873" xr:uid="{00000000-0005-0000-0000-00003B020000}"/>
    <cellStyle name="Standard 3 3 2 5" xfId="368" xr:uid="{00000000-0005-0000-0000-00003C020000}"/>
    <cellStyle name="Standard 3 3 2 5 2" xfId="369" xr:uid="{00000000-0005-0000-0000-00003D020000}"/>
    <cellStyle name="Standard 3 3 2 5 3" xfId="1009" xr:uid="{00000000-0005-0000-0000-00003E020000}"/>
    <cellStyle name="Standard 3 3 2 6" xfId="370" xr:uid="{00000000-0005-0000-0000-00003F020000}"/>
    <cellStyle name="Standard 3 3 2 6 2" xfId="1150" xr:uid="{00000000-0005-0000-0000-000040020000}"/>
    <cellStyle name="Standard 3 3 2 7" xfId="371" xr:uid="{00000000-0005-0000-0000-000041020000}"/>
    <cellStyle name="Standard 3 3 2 7 2" xfId="941" xr:uid="{00000000-0005-0000-0000-000042020000}"/>
    <cellStyle name="Standard 3 3 2 8" xfId="372" xr:uid="{00000000-0005-0000-0000-000043020000}"/>
    <cellStyle name="Standard 3 3 2 9" xfId="805" xr:uid="{00000000-0005-0000-0000-000044020000}"/>
    <cellStyle name="Standard 3 3 3" xfId="373" xr:uid="{00000000-0005-0000-0000-000045020000}"/>
    <cellStyle name="Standard 3 3 3 2" xfId="374" xr:uid="{00000000-0005-0000-0000-000046020000}"/>
    <cellStyle name="Standard 3 3 3 2 2" xfId="375" xr:uid="{00000000-0005-0000-0000-000047020000}"/>
    <cellStyle name="Standard 3 3 3 2 2 2" xfId="376" xr:uid="{00000000-0005-0000-0000-000048020000}"/>
    <cellStyle name="Standard 3 3 3 2 2 2 2" xfId="377" xr:uid="{00000000-0005-0000-0000-000049020000}"/>
    <cellStyle name="Standard 3 3 3 2 2 2 2 2" xfId="1237" xr:uid="{00000000-0005-0000-0000-00004A020000}"/>
    <cellStyle name="Standard 3 3 3 2 2 2 3" xfId="378" xr:uid="{00000000-0005-0000-0000-00004B020000}"/>
    <cellStyle name="Standard 3 3 3 2 2 2 3 2" xfId="1133" xr:uid="{00000000-0005-0000-0000-00004C020000}"/>
    <cellStyle name="Standard 3 3 3 2 2 2 4" xfId="379" xr:uid="{00000000-0005-0000-0000-00004D020000}"/>
    <cellStyle name="Standard 3 3 3 2 2 2 5" xfId="929" xr:uid="{00000000-0005-0000-0000-00004E020000}"/>
    <cellStyle name="Standard 3 3 3 2 2 3" xfId="380" xr:uid="{00000000-0005-0000-0000-00004F020000}"/>
    <cellStyle name="Standard 3 3 3 2 2 3 2" xfId="381" xr:uid="{00000000-0005-0000-0000-000050020000}"/>
    <cellStyle name="Standard 3 3 3 2 2 3 3" xfId="1065" xr:uid="{00000000-0005-0000-0000-000051020000}"/>
    <cellStyle name="Standard 3 3 3 2 2 4" xfId="382" xr:uid="{00000000-0005-0000-0000-000052020000}"/>
    <cellStyle name="Standard 3 3 3 2 2 4 2" xfId="1206" xr:uid="{00000000-0005-0000-0000-000053020000}"/>
    <cellStyle name="Standard 3 3 3 2 2 5" xfId="383" xr:uid="{00000000-0005-0000-0000-000054020000}"/>
    <cellStyle name="Standard 3 3 3 2 2 5 2" xfId="997" xr:uid="{00000000-0005-0000-0000-000055020000}"/>
    <cellStyle name="Standard 3 3 3 2 2 6" xfId="384" xr:uid="{00000000-0005-0000-0000-000056020000}"/>
    <cellStyle name="Standard 3 3 3 2 2 7" xfId="861" xr:uid="{00000000-0005-0000-0000-000057020000}"/>
    <cellStyle name="Standard 3 3 3 2 3" xfId="385" xr:uid="{00000000-0005-0000-0000-000058020000}"/>
    <cellStyle name="Standard 3 3 3 2 3 2" xfId="386" xr:uid="{00000000-0005-0000-0000-000059020000}"/>
    <cellStyle name="Standard 3 3 3 2 3 2 2" xfId="1238" xr:uid="{00000000-0005-0000-0000-00005A020000}"/>
    <cellStyle name="Standard 3 3 3 2 3 3" xfId="387" xr:uid="{00000000-0005-0000-0000-00005B020000}"/>
    <cellStyle name="Standard 3 3 3 2 3 3 2" xfId="1099" xr:uid="{00000000-0005-0000-0000-00005C020000}"/>
    <cellStyle name="Standard 3 3 3 2 3 4" xfId="388" xr:uid="{00000000-0005-0000-0000-00005D020000}"/>
    <cellStyle name="Standard 3 3 3 2 3 5" xfId="895" xr:uid="{00000000-0005-0000-0000-00005E020000}"/>
    <cellStyle name="Standard 3 3 3 2 4" xfId="389" xr:uid="{00000000-0005-0000-0000-00005F020000}"/>
    <cellStyle name="Standard 3 3 3 2 4 2" xfId="390" xr:uid="{00000000-0005-0000-0000-000060020000}"/>
    <cellStyle name="Standard 3 3 3 2 4 3" xfId="1031" xr:uid="{00000000-0005-0000-0000-000061020000}"/>
    <cellStyle name="Standard 3 3 3 2 5" xfId="391" xr:uid="{00000000-0005-0000-0000-000062020000}"/>
    <cellStyle name="Standard 3 3 3 2 5 2" xfId="1172" xr:uid="{00000000-0005-0000-0000-000063020000}"/>
    <cellStyle name="Standard 3 3 3 2 6" xfId="392" xr:uid="{00000000-0005-0000-0000-000064020000}"/>
    <cellStyle name="Standard 3 3 3 2 6 2" xfId="963" xr:uid="{00000000-0005-0000-0000-000065020000}"/>
    <cellStyle name="Standard 3 3 3 2 7" xfId="393" xr:uid="{00000000-0005-0000-0000-000066020000}"/>
    <cellStyle name="Standard 3 3 3 2 8" xfId="827" xr:uid="{00000000-0005-0000-0000-000067020000}"/>
    <cellStyle name="Standard 3 3 3 3" xfId="394" xr:uid="{00000000-0005-0000-0000-000068020000}"/>
    <cellStyle name="Standard 3 3 3 3 2" xfId="395" xr:uid="{00000000-0005-0000-0000-000069020000}"/>
    <cellStyle name="Standard 3 3 3 3 2 2" xfId="396" xr:uid="{00000000-0005-0000-0000-00006A020000}"/>
    <cellStyle name="Standard 3 3 3 3 2 2 2" xfId="1239" xr:uid="{00000000-0005-0000-0000-00006B020000}"/>
    <cellStyle name="Standard 3 3 3 3 2 3" xfId="397" xr:uid="{00000000-0005-0000-0000-00006C020000}"/>
    <cellStyle name="Standard 3 3 3 3 2 3 2" xfId="1116" xr:uid="{00000000-0005-0000-0000-00006D020000}"/>
    <cellStyle name="Standard 3 3 3 3 2 4" xfId="398" xr:uid="{00000000-0005-0000-0000-00006E020000}"/>
    <cellStyle name="Standard 3 3 3 3 2 5" xfId="912" xr:uid="{00000000-0005-0000-0000-00006F020000}"/>
    <cellStyle name="Standard 3 3 3 3 3" xfId="399" xr:uid="{00000000-0005-0000-0000-000070020000}"/>
    <cellStyle name="Standard 3 3 3 3 3 2" xfId="400" xr:uid="{00000000-0005-0000-0000-000071020000}"/>
    <cellStyle name="Standard 3 3 3 3 3 3" xfId="1048" xr:uid="{00000000-0005-0000-0000-000072020000}"/>
    <cellStyle name="Standard 3 3 3 3 4" xfId="401" xr:uid="{00000000-0005-0000-0000-000073020000}"/>
    <cellStyle name="Standard 3 3 3 3 4 2" xfId="1189" xr:uid="{00000000-0005-0000-0000-000074020000}"/>
    <cellStyle name="Standard 3 3 3 3 5" xfId="402" xr:uid="{00000000-0005-0000-0000-000075020000}"/>
    <cellStyle name="Standard 3 3 3 3 5 2" xfId="980" xr:uid="{00000000-0005-0000-0000-000076020000}"/>
    <cellStyle name="Standard 3 3 3 3 6" xfId="403" xr:uid="{00000000-0005-0000-0000-000077020000}"/>
    <cellStyle name="Standard 3 3 3 3 7" xfId="844" xr:uid="{00000000-0005-0000-0000-000078020000}"/>
    <cellStyle name="Standard 3 3 3 4" xfId="404" xr:uid="{00000000-0005-0000-0000-000079020000}"/>
    <cellStyle name="Standard 3 3 3 4 2" xfId="405" xr:uid="{00000000-0005-0000-0000-00007A020000}"/>
    <cellStyle name="Standard 3 3 3 4 2 2" xfId="1240" xr:uid="{00000000-0005-0000-0000-00007B020000}"/>
    <cellStyle name="Standard 3 3 3 4 3" xfId="406" xr:uid="{00000000-0005-0000-0000-00007C020000}"/>
    <cellStyle name="Standard 3 3 3 4 3 2" xfId="1082" xr:uid="{00000000-0005-0000-0000-00007D020000}"/>
    <cellStyle name="Standard 3 3 3 4 4" xfId="407" xr:uid="{00000000-0005-0000-0000-00007E020000}"/>
    <cellStyle name="Standard 3 3 3 4 5" xfId="878" xr:uid="{00000000-0005-0000-0000-00007F020000}"/>
    <cellStyle name="Standard 3 3 3 5" xfId="408" xr:uid="{00000000-0005-0000-0000-000080020000}"/>
    <cellStyle name="Standard 3 3 3 5 2" xfId="409" xr:uid="{00000000-0005-0000-0000-000081020000}"/>
    <cellStyle name="Standard 3 3 3 5 3" xfId="1014" xr:uid="{00000000-0005-0000-0000-000082020000}"/>
    <cellStyle name="Standard 3 3 3 6" xfId="410" xr:uid="{00000000-0005-0000-0000-000083020000}"/>
    <cellStyle name="Standard 3 3 3 6 2" xfId="1155" xr:uid="{00000000-0005-0000-0000-000084020000}"/>
    <cellStyle name="Standard 3 3 3 7" xfId="411" xr:uid="{00000000-0005-0000-0000-000085020000}"/>
    <cellStyle name="Standard 3 3 3 7 2" xfId="946" xr:uid="{00000000-0005-0000-0000-000086020000}"/>
    <cellStyle name="Standard 3 3 3 8" xfId="412" xr:uid="{00000000-0005-0000-0000-000087020000}"/>
    <cellStyle name="Standard 3 3 3 9" xfId="810" xr:uid="{00000000-0005-0000-0000-000088020000}"/>
    <cellStyle name="Standard 3 3 4" xfId="413" xr:uid="{00000000-0005-0000-0000-000089020000}"/>
    <cellStyle name="Standard 3 3 4 2" xfId="414" xr:uid="{00000000-0005-0000-0000-00008A020000}"/>
    <cellStyle name="Standard 3 3 4 2 2" xfId="415" xr:uid="{00000000-0005-0000-0000-00008B020000}"/>
    <cellStyle name="Standard 3 3 4 2 2 2" xfId="416" xr:uid="{00000000-0005-0000-0000-00008C020000}"/>
    <cellStyle name="Standard 3 3 4 2 2 2 2" xfId="1241" xr:uid="{00000000-0005-0000-0000-00008D020000}"/>
    <cellStyle name="Standard 3 3 4 2 2 3" xfId="417" xr:uid="{00000000-0005-0000-0000-00008E020000}"/>
    <cellStyle name="Standard 3 3 4 2 2 3 2" xfId="1123" xr:uid="{00000000-0005-0000-0000-00008F020000}"/>
    <cellStyle name="Standard 3 3 4 2 2 4" xfId="418" xr:uid="{00000000-0005-0000-0000-000090020000}"/>
    <cellStyle name="Standard 3 3 4 2 2 5" xfId="919" xr:uid="{00000000-0005-0000-0000-000091020000}"/>
    <cellStyle name="Standard 3 3 4 2 3" xfId="419" xr:uid="{00000000-0005-0000-0000-000092020000}"/>
    <cellStyle name="Standard 3 3 4 2 3 2" xfId="420" xr:uid="{00000000-0005-0000-0000-000093020000}"/>
    <cellStyle name="Standard 3 3 4 2 3 3" xfId="1055" xr:uid="{00000000-0005-0000-0000-000094020000}"/>
    <cellStyle name="Standard 3 3 4 2 4" xfId="421" xr:uid="{00000000-0005-0000-0000-000095020000}"/>
    <cellStyle name="Standard 3 3 4 2 4 2" xfId="1196" xr:uid="{00000000-0005-0000-0000-000096020000}"/>
    <cellStyle name="Standard 3 3 4 2 5" xfId="422" xr:uid="{00000000-0005-0000-0000-000097020000}"/>
    <cellStyle name="Standard 3 3 4 2 5 2" xfId="987" xr:uid="{00000000-0005-0000-0000-000098020000}"/>
    <cellStyle name="Standard 3 3 4 2 6" xfId="423" xr:uid="{00000000-0005-0000-0000-000099020000}"/>
    <cellStyle name="Standard 3 3 4 2 7" xfId="851" xr:uid="{00000000-0005-0000-0000-00009A020000}"/>
    <cellStyle name="Standard 3 3 4 3" xfId="424" xr:uid="{00000000-0005-0000-0000-00009B020000}"/>
    <cellStyle name="Standard 3 3 4 3 2" xfId="425" xr:uid="{00000000-0005-0000-0000-00009C020000}"/>
    <cellStyle name="Standard 3 3 4 3 2 2" xfId="1242" xr:uid="{00000000-0005-0000-0000-00009D020000}"/>
    <cellStyle name="Standard 3 3 4 3 3" xfId="426" xr:uid="{00000000-0005-0000-0000-00009E020000}"/>
    <cellStyle name="Standard 3 3 4 3 3 2" xfId="1089" xr:uid="{00000000-0005-0000-0000-00009F020000}"/>
    <cellStyle name="Standard 3 3 4 3 4" xfId="427" xr:uid="{00000000-0005-0000-0000-0000A0020000}"/>
    <cellStyle name="Standard 3 3 4 3 5" xfId="885" xr:uid="{00000000-0005-0000-0000-0000A1020000}"/>
    <cellStyle name="Standard 3 3 4 4" xfId="428" xr:uid="{00000000-0005-0000-0000-0000A2020000}"/>
    <cellStyle name="Standard 3 3 4 4 2" xfId="429" xr:uid="{00000000-0005-0000-0000-0000A3020000}"/>
    <cellStyle name="Standard 3 3 4 4 3" xfId="1021" xr:uid="{00000000-0005-0000-0000-0000A4020000}"/>
    <cellStyle name="Standard 3 3 4 5" xfId="430" xr:uid="{00000000-0005-0000-0000-0000A5020000}"/>
    <cellStyle name="Standard 3 3 4 5 2" xfId="1162" xr:uid="{00000000-0005-0000-0000-0000A6020000}"/>
    <cellStyle name="Standard 3 3 4 6" xfId="431" xr:uid="{00000000-0005-0000-0000-0000A7020000}"/>
    <cellStyle name="Standard 3 3 4 6 2" xfId="953" xr:uid="{00000000-0005-0000-0000-0000A8020000}"/>
    <cellStyle name="Standard 3 3 4 7" xfId="432" xr:uid="{00000000-0005-0000-0000-0000A9020000}"/>
    <cellStyle name="Standard 3 3 4 8" xfId="817" xr:uid="{00000000-0005-0000-0000-0000AA020000}"/>
    <cellStyle name="Standard 3 3 5" xfId="433" xr:uid="{00000000-0005-0000-0000-0000AB020000}"/>
    <cellStyle name="Standard 3 3 5 2" xfId="434" xr:uid="{00000000-0005-0000-0000-0000AC020000}"/>
    <cellStyle name="Standard 3 3 5 2 2" xfId="435" xr:uid="{00000000-0005-0000-0000-0000AD020000}"/>
    <cellStyle name="Standard 3 3 5 2 2 2" xfId="1243" xr:uid="{00000000-0005-0000-0000-0000AE020000}"/>
    <cellStyle name="Standard 3 3 5 2 3" xfId="436" xr:uid="{00000000-0005-0000-0000-0000AF020000}"/>
    <cellStyle name="Standard 3 3 5 2 3 2" xfId="1106" xr:uid="{00000000-0005-0000-0000-0000B0020000}"/>
    <cellStyle name="Standard 3 3 5 2 4" xfId="437" xr:uid="{00000000-0005-0000-0000-0000B1020000}"/>
    <cellStyle name="Standard 3 3 5 2 5" xfId="902" xr:uid="{00000000-0005-0000-0000-0000B2020000}"/>
    <cellStyle name="Standard 3 3 5 3" xfId="438" xr:uid="{00000000-0005-0000-0000-0000B3020000}"/>
    <cellStyle name="Standard 3 3 5 3 2" xfId="439" xr:uid="{00000000-0005-0000-0000-0000B4020000}"/>
    <cellStyle name="Standard 3 3 5 3 3" xfId="1038" xr:uid="{00000000-0005-0000-0000-0000B5020000}"/>
    <cellStyle name="Standard 3 3 5 4" xfId="440" xr:uid="{00000000-0005-0000-0000-0000B6020000}"/>
    <cellStyle name="Standard 3 3 5 4 2" xfId="1179" xr:uid="{00000000-0005-0000-0000-0000B7020000}"/>
    <cellStyle name="Standard 3 3 5 5" xfId="441" xr:uid="{00000000-0005-0000-0000-0000B8020000}"/>
    <cellStyle name="Standard 3 3 5 5 2" xfId="970" xr:uid="{00000000-0005-0000-0000-0000B9020000}"/>
    <cellStyle name="Standard 3 3 5 6" xfId="442" xr:uid="{00000000-0005-0000-0000-0000BA020000}"/>
    <cellStyle name="Standard 3 3 5 7" xfId="834" xr:uid="{00000000-0005-0000-0000-0000BB020000}"/>
    <cellStyle name="Standard 3 3 6" xfId="443" xr:uid="{00000000-0005-0000-0000-0000BC020000}"/>
    <cellStyle name="Standard 3 3 6 2" xfId="444" xr:uid="{00000000-0005-0000-0000-0000BD020000}"/>
    <cellStyle name="Standard 3 3 6 2 2" xfId="445" xr:uid="{00000000-0005-0000-0000-0000BE020000}"/>
    <cellStyle name="Standard 3 3 6 2 3" xfId="1145" xr:uid="{00000000-0005-0000-0000-0000BF020000}"/>
    <cellStyle name="Standard 3 3 6 3" xfId="446" xr:uid="{00000000-0005-0000-0000-0000C0020000}"/>
    <cellStyle name="Standard 3 3 6 3 2" xfId="1072" xr:uid="{00000000-0005-0000-0000-0000C1020000}"/>
    <cellStyle name="Standard 3 3 6 4" xfId="447" xr:uid="{00000000-0005-0000-0000-0000C2020000}"/>
    <cellStyle name="Standard 3 3 6 5" xfId="868" xr:uid="{00000000-0005-0000-0000-0000C3020000}"/>
    <cellStyle name="Standard 3 3 7" xfId="448" xr:uid="{00000000-0005-0000-0000-0000C4020000}"/>
    <cellStyle name="Standard 3 3 7 2" xfId="449" xr:uid="{00000000-0005-0000-0000-0000C5020000}"/>
    <cellStyle name="Standard 3 3 7 3" xfId="1004" xr:uid="{00000000-0005-0000-0000-0000C6020000}"/>
    <cellStyle name="Standard 3 3 8" xfId="450" xr:uid="{00000000-0005-0000-0000-0000C7020000}"/>
    <cellStyle name="Standard 3 3 8 2" xfId="1140" xr:uid="{00000000-0005-0000-0000-0000C8020000}"/>
    <cellStyle name="Standard 3 3 9" xfId="451" xr:uid="{00000000-0005-0000-0000-0000C9020000}"/>
    <cellStyle name="Standard 3 3 9 2" xfId="936" xr:uid="{00000000-0005-0000-0000-0000CA020000}"/>
    <cellStyle name="Standard 3 4" xfId="452" xr:uid="{00000000-0005-0000-0000-0000CB020000}"/>
    <cellStyle name="Standard 3 4 10" xfId="453" xr:uid="{00000000-0005-0000-0000-0000CC020000}"/>
    <cellStyle name="Standard 3 4 11" xfId="801" xr:uid="{00000000-0005-0000-0000-0000CD020000}"/>
    <cellStyle name="Standard 3 4 2" xfId="454" xr:uid="{00000000-0005-0000-0000-0000CE020000}"/>
    <cellStyle name="Standard 3 4 2 2" xfId="455" xr:uid="{00000000-0005-0000-0000-0000CF020000}"/>
    <cellStyle name="Standard 3 4 2 2 2" xfId="456" xr:uid="{00000000-0005-0000-0000-0000D0020000}"/>
    <cellStyle name="Standard 3 4 2 2 2 2" xfId="457" xr:uid="{00000000-0005-0000-0000-0000D1020000}"/>
    <cellStyle name="Standard 3 4 2 2 2 2 2" xfId="458" xr:uid="{00000000-0005-0000-0000-0000D2020000}"/>
    <cellStyle name="Standard 3 4 2 2 2 2 2 2" xfId="1244" xr:uid="{00000000-0005-0000-0000-0000D3020000}"/>
    <cellStyle name="Standard 3 4 2 2 2 2 3" xfId="459" xr:uid="{00000000-0005-0000-0000-0000D4020000}"/>
    <cellStyle name="Standard 3 4 2 2 2 2 3 2" xfId="1129" xr:uid="{00000000-0005-0000-0000-0000D5020000}"/>
    <cellStyle name="Standard 3 4 2 2 2 2 4" xfId="460" xr:uid="{00000000-0005-0000-0000-0000D6020000}"/>
    <cellStyle name="Standard 3 4 2 2 2 2 5" xfId="925" xr:uid="{00000000-0005-0000-0000-0000D7020000}"/>
    <cellStyle name="Standard 3 4 2 2 2 3" xfId="461" xr:uid="{00000000-0005-0000-0000-0000D8020000}"/>
    <cellStyle name="Standard 3 4 2 2 2 3 2" xfId="462" xr:uid="{00000000-0005-0000-0000-0000D9020000}"/>
    <cellStyle name="Standard 3 4 2 2 2 3 3" xfId="1061" xr:uid="{00000000-0005-0000-0000-0000DA020000}"/>
    <cellStyle name="Standard 3 4 2 2 2 4" xfId="463" xr:uid="{00000000-0005-0000-0000-0000DB020000}"/>
    <cellStyle name="Standard 3 4 2 2 2 4 2" xfId="1202" xr:uid="{00000000-0005-0000-0000-0000DC020000}"/>
    <cellStyle name="Standard 3 4 2 2 2 5" xfId="464" xr:uid="{00000000-0005-0000-0000-0000DD020000}"/>
    <cellStyle name="Standard 3 4 2 2 2 5 2" xfId="993" xr:uid="{00000000-0005-0000-0000-0000DE020000}"/>
    <cellStyle name="Standard 3 4 2 2 2 6" xfId="465" xr:uid="{00000000-0005-0000-0000-0000DF020000}"/>
    <cellStyle name="Standard 3 4 2 2 2 7" xfId="857" xr:uid="{00000000-0005-0000-0000-0000E0020000}"/>
    <cellStyle name="Standard 3 4 2 2 3" xfId="466" xr:uid="{00000000-0005-0000-0000-0000E1020000}"/>
    <cellStyle name="Standard 3 4 2 2 3 2" xfId="467" xr:uid="{00000000-0005-0000-0000-0000E2020000}"/>
    <cellStyle name="Standard 3 4 2 2 3 2 2" xfId="1245" xr:uid="{00000000-0005-0000-0000-0000E3020000}"/>
    <cellStyle name="Standard 3 4 2 2 3 3" xfId="468" xr:uid="{00000000-0005-0000-0000-0000E4020000}"/>
    <cellStyle name="Standard 3 4 2 2 3 3 2" xfId="1095" xr:uid="{00000000-0005-0000-0000-0000E5020000}"/>
    <cellStyle name="Standard 3 4 2 2 3 4" xfId="469" xr:uid="{00000000-0005-0000-0000-0000E6020000}"/>
    <cellStyle name="Standard 3 4 2 2 3 5" xfId="891" xr:uid="{00000000-0005-0000-0000-0000E7020000}"/>
    <cellStyle name="Standard 3 4 2 2 4" xfId="470" xr:uid="{00000000-0005-0000-0000-0000E8020000}"/>
    <cellStyle name="Standard 3 4 2 2 4 2" xfId="471" xr:uid="{00000000-0005-0000-0000-0000E9020000}"/>
    <cellStyle name="Standard 3 4 2 2 4 3" xfId="1027" xr:uid="{00000000-0005-0000-0000-0000EA020000}"/>
    <cellStyle name="Standard 3 4 2 2 5" xfId="472" xr:uid="{00000000-0005-0000-0000-0000EB020000}"/>
    <cellStyle name="Standard 3 4 2 2 5 2" xfId="1168" xr:uid="{00000000-0005-0000-0000-0000EC020000}"/>
    <cellStyle name="Standard 3 4 2 2 6" xfId="473" xr:uid="{00000000-0005-0000-0000-0000ED020000}"/>
    <cellStyle name="Standard 3 4 2 2 6 2" xfId="959" xr:uid="{00000000-0005-0000-0000-0000EE020000}"/>
    <cellStyle name="Standard 3 4 2 2 7" xfId="474" xr:uid="{00000000-0005-0000-0000-0000EF020000}"/>
    <cellStyle name="Standard 3 4 2 2 8" xfId="823" xr:uid="{00000000-0005-0000-0000-0000F0020000}"/>
    <cellStyle name="Standard 3 4 2 3" xfId="475" xr:uid="{00000000-0005-0000-0000-0000F1020000}"/>
    <cellStyle name="Standard 3 4 2 3 2" xfId="476" xr:uid="{00000000-0005-0000-0000-0000F2020000}"/>
    <cellStyle name="Standard 3 4 2 3 2 2" xfId="477" xr:uid="{00000000-0005-0000-0000-0000F3020000}"/>
    <cellStyle name="Standard 3 4 2 3 2 2 2" xfId="1246" xr:uid="{00000000-0005-0000-0000-0000F4020000}"/>
    <cellStyle name="Standard 3 4 2 3 2 3" xfId="478" xr:uid="{00000000-0005-0000-0000-0000F5020000}"/>
    <cellStyle name="Standard 3 4 2 3 2 3 2" xfId="1112" xr:uid="{00000000-0005-0000-0000-0000F6020000}"/>
    <cellStyle name="Standard 3 4 2 3 2 4" xfId="479" xr:uid="{00000000-0005-0000-0000-0000F7020000}"/>
    <cellStyle name="Standard 3 4 2 3 2 5" xfId="908" xr:uid="{00000000-0005-0000-0000-0000F8020000}"/>
    <cellStyle name="Standard 3 4 2 3 3" xfId="480" xr:uid="{00000000-0005-0000-0000-0000F9020000}"/>
    <cellStyle name="Standard 3 4 2 3 3 2" xfId="481" xr:uid="{00000000-0005-0000-0000-0000FA020000}"/>
    <cellStyle name="Standard 3 4 2 3 3 3" xfId="1044" xr:uid="{00000000-0005-0000-0000-0000FB020000}"/>
    <cellStyle name="Standard 3 4 2 3 4" xfId="482" xr:uid="{00000000-0005-0000-0000-0000FC020000}"/>
    <cellStyle name="Standard 3 4 2 3 4 2" xfId="1185" xr:uid="{00000000-0005-0000-0000-0000FD020000}"/>
    <cellStyle name="Standard 3 4 2 3 5" xfId="483" xr:uid="{00000000-0005-0000-0000-0000FE020000}"/>
    <cellStyle name="Standard 3 4 2 3 5 2" xfId="976" xr:uid="{00000000-0005-0000-0000-0000FF020000}"/>
    <cellStyle name="Standard 3 4 2 3 6" xfId="484" xr:uid="{00000000-0005-0000-0000-000000030000}"/>
    <cellStyle name="Standard 3 4 2 3 7" xfId="840" xr:uid="{00000000-0005-0000-0000-000001030000}"/>
    <cellStyle name="Standard 3 4 2 4" xfId="485" xr:uid="{00000000-0005-0000-0000-000002030000}"/>
    <cellStyle name="Standard 3 4 2 4 2" xfId="486" xr:uid="{00000000-0005-0000-0000-000003030000}"/>
    <cellStyle name="Standard 3 4 2 4 2 2" xfId="1247" xr:uid="{00000000-0005-0000-0000-000004030000}"/>
    <cellStyle name="Standard 3 4 2 4 3" xfId="487" xr:uid="{00000000-0005-0000-0000-000005030000}"/>
    <cellStyle name="Standard 3 4 2 4 3 2" xfId="1078" xr:uid="{00000000-0005-0000-0000-000006030000}"/>
    <cellStyle name="Standard 3 4 2 4 4" xfId="488" xr:uid="{00000000-0005-0000-0000-000007030000}"/>
    <cellStyle name="Standard 3 4 2 4 5" xfId="874" xr:uid="{00000000-0005-0000-0000-000008030000}"/>
    <cellStyle name="Standard 3 4 2 5" xfId="489" xr:uid="{00000000-0005-0000-0000-000009030000}"/>
    <cellStyle name="Standard 3 4 2 5 2" xfId="490" xr:uid="{00000000-0005-0000-0000-00000A030000}"/>
    <cellStyle name="Standard 3 4 2 5 3" xfId="1010" xr:uid="{00000000-0005-0000-0000-00000B030000}"/>
    <cellStyle name="Standard 3 4 2 6" xfId="491" xr:uid="{00000000-0005-0000-0000-00000C030000}"/>
    <cellStyle name="Standard 3 4 2 6 2" xfId="1151" xr:uid="{00000000-0005-0000-0000-00000D030000}"/>
    <cellStyle name="Standard 3 4 2 7" xfId="492" xr:uid="{00000000-0005-0000-0000-00000E030000}"/>
    <cellStyle name="Standard 3 4 2 7 2" xfId="942" xr:uid="{00000000-0005-0000-0000-00000F030000}"/>
    <cellStyle name="Standard 3 4 2 8" xfId="493" xr:uid="{00000000-0005-0000-0000-000010030000}"/>
    <cellStyle name="Standard 3 4 2 9" xfId="806" xr:uid="{00000000-0005-0000-0000-000011030000}"/>
    <cellStyle name="Standard 3 4 3" xfId="494" xr:uid="{00000000-0005-0000-0000-000012030000}"/>
    <cellStyle name="Standard 3 4 3 2" xfId="495" xr:uid="{00000000-0005-0000-0000-000013030000}"/>
    <cellStyle name="Standard 3 4 3 2 2" xfId="496" xr:uid="{00000000-0005-0000-0000-000014030000}"/>
    <cellStyle name="Standard 3 4 3 2 2 2" xfId="497" xr:uid="{00000000-0005-0000-0000-000015030000}"/>
    <cellStyle name="Standard 3 4 3 2 2 2 2" xfId="498" xr:uid="{00000000-0005-0000-0000-000016030000}"/>
    <cellStyle name="Standard 3 4 3 2 2 2 2 2" xfId="1248" xr:uid="{00000000-0005-0000-0000-000017030000}"/>
    <cellStyle name="Standard 3 4 3 2 2 2 3" xfId="499" xr:uid="{00000000-0005-0000-0000-000018030000}"/>
    <cellStyle name="Standard 3 4 3 2 2 2 3 2" xfId="1134" xr:uid="{00000000-0005-0000-0000-000019030000}"/>
    <cellStyle name="Standard 3 4 3 2 2 2 4" xfId="500" xr:uid="{00000000-0005-0000-0000-00001A030000}"/>
    <cellStyle name="Standard 3 4 3 2 2 2 5" xfId="930" xr:uid="{00000000-0005-0000-0000-00001B030000}"/>
    <cellStyle name="Standard 3 4 3 2 2 3" xfId="501" xr:uid="{00000000-0005-0000-0000-00001C030000}"/>
    <cellStyle name="Standard 3 4 3 2 2 3 2" xfId="502" xr:uid="{00000000-0005-0000-0000-00001D030000}"/>
    <cellStyle name="Standard 3 4 3 2 2 3 3" xfId="1066" xr:uid="{00000000-0005-0000-0000-00001E030000}"/>
    <cellStyle name="Standard 3 4 3 2 2 4" xfId="503" xr:uid="{00000000-0005-0000-0000-00001F030000}"/>
    <cellStyle name="Standard 3 4 3 2 2 4 2" xfId="1207" xr:uid="{00000000-0005-0000-0000-000020030000}"/>
    <cellStyle name="Standard 3 4 3 2 2 5" xfId="504" xr:uid="{00000000-0005-0000-0000-000021030000}"/>
    <cellStyle name="Standard 3 4 3 2 2 5 2" xfId="998" xr:uid="{00000000-0005-0000-0000-000022030000}"/>
    <cellStyle name="Standard 3 4 3 2 2 6" xfId="505" xr:uid="{00000000-0005-0000-0000-000023030000}"/>
    <cellStyle name="Standard 3 4 3 2 2 7" xfId="862" xr:uid="{00000000-0005-0000-0000-000024030000}"/>
    <cellStyle name="Standard 3 4 3 2 3" xfId="506" xr:uid="{00000000-0005-0000-0000-000025030000}"/>
    <cellStyle name="Standard 3 4 3 2 3 2" xfId="507" xr:uid="{00000000-0005-0000-0000-000026030000}"/>
    <cellStyle name="Standard 3 4 3 2 3 2 2" xfId="1249" xr:uid="{00000000-0005-0000-0000-000027030000}"/>
    <cellStyle name="Standard 3 4 3 2 3 3" xfId="508" xr:uid="{00000000-0005-0000-0000-000028030000}"/>
    <cellStyle name="Standard 3 4 3 2 3 3 2" xfId="1100" xr:uid="{00000000-0005-0000-0000-000029030000}"/>
    <cellStyle name="Standard 3 4 3 2 3 4" xfId="509" xr:uid="{00000000-0005-0000-0000-00002A030000}"/>
    <cellStyle name="Standard 3 4 3 2 3 5" xfId="896" xr:uid="{00000000-0005-0000-0000-00002B030000}"/>
    <cellStyle name="Standard 3 4 3 2 4" xfId="510" xr:uid="{00000000-0005-0000-0000-00002C030000}"/>
    <cellStyle name="Standard 3 4 3 2 4 2" xfId="511" xr:uid="{00000000-0005-0000-0000-00002D030000}"/>
    <cellStyle name="Standard 3 4 3 2 4 3" xfId="1032" xr:uid="{00000000-0005-0000-0000-00002E030000}"/>
    <cellStyle name="Standard 3 4 3 2 5" xfId="512" xr:uid="{00000000-0005-0000-0000-00002F030000}"/>
    <cellStyle name="Standard 3 4 3 2 5 2" xfId="1173" xr:uid="{00000000-0005-0000-0000-000030030000}"/>
    <cellStyle name="Standard 3 4 3 2 6" xfId="513" xr:uid="{00000000-0005-0000-0000-000031030000}"/>
    <cellStyle name="Standard 3 4 3 2 6 2" xfId="964" xr:uid="{00000000-0005-0000-0000-000032030000}"/>
    <cellStyle name="Standard 3 4 3 2 7" xfId="514" xr:uid="{00000000-0005-0000-0000-000033030000}"/>
    <cellStyle name="Standard 3 4 3 2 8" xfId="828" xr:uid="{00000000-0005-0000-0000-000034030000}"/>
    <cellStyle name="Standard 3 4 3 3" xfId="515" xr:uid="{00000000-0005-0000-0000-000035030000}"/>
    <cellStyle name="Standard 3 4 3 3 2" xfId="516" xr:uid="{00000000-0005-0000-0000-000036030000}"/>
    <cellStyle name="Standard 3 4 3 3 2 2" xfId="517" xr:uid="{00000000-0005-0000-0000-000037030000}"/>
    <cellStyle name="Standard 3 4 3 3 2 2 2" xfId="1250" xr:uid="{00000000-0005-0000-0000-000038030000}"/>
    <cellStyle name="Standard 3 4 3 3 2 3" xfId="518" xr:uid="{00000000-0005-0000-0000-000039030000}"/>
    <cellStyle name="Standard 3 4 3 3 2 3 2" xfId="1117" xr:uid="{00000000-0005-0000-0000-00003A030000}"/>
    <cellStyle name="Standard 3 4 3 3 2 4" xfId="519" xr:uid="{00000000-0005-0000-0000-00003B030000}"/>
    <cellStyle name="Standard 3 4 3 3 2 5" xfId="913" xr:uid="{00000000-0005-0000-0000-00003C030000}"/>
    <cellStyle name="Standard 3 4 3 3 3" xfId="520" xr:uid="{00000000-0005-0000-0000-00003D030000}"/>
    <cellStyle name="Standard 3 4 3 3 3 2" xfId="521" xr:uid="{00000000-0005-0000-0000-00003E030000}"/>
    <cellStyle name="Standard 3 4 3 3 3 3" xfId="1049" xr:uid="{00000000-0005-0000-0000-00003F030000}"/>
    <cellStyle name="Standard 3 4 3 3 4" xfId="522" xr:uid="{00000000-0005-0000-0000-000040030000}"/>
    <cellStyle name="Standard 3 4 3 3 4 2" xfId="1190" xr:uid="{00000000-0005-0000-0000-000041030000}"/>
    <cellStyle name="Standard 3 4 3 3 5" xfId="523" xr:uid="{00000000-0005-0000-0000-000042030000}"/>
    <cellStyle name="Standard 3 4 3 3 5 2" xfId="981" xr:uid="{00000000-0005-0000-0000-000043030000}"/>
    <cellStyle name="Standard 3 4 3 3 6" xfId="524" xr:uid="{00000000-0005-0000-0000-000044030000}"/>
    <cellStyle name="Standard 3 4 3 3 7" xfId="845" xr:uid="{00000000-0005-0000-0000-000045030000}"/>
    <cellStyle name="Standard 3 4 3 4" xfId="525" xr:uid="{00000000-0005-0000-0000-000046030000}"/>
    <cellStyle name="Standard 3 4 3 4 2" xfId="526" xr:uid="{00000000-0005-0000-0000-000047030000}"/>
    <cellStyle name="Standard 3 4 3 4 2 2" xfId="1251" xr:uid="{00000000-0005-0000-0000-000048030000}"/>
    <cellStyle name="Standard 3 4 3 4 3" xfId="527" xr:uid="{00000000-0005-0000-0000-000049030000}"/>
    <cellStyle name="Standard 3 4 3 4 3 2" xfId="1083" xr:uid="{00000000-0005-0000-0000-00004A030000}"/>
    <cellStyle name="Standard 3 4 3 4 4" xfId="528" xr:uid="{00000000-0005-0000-0000-00004B030000}"/>
    <cellStyle name="Standard 3 4 3 4 5" xfId="879" xr:uid="{00000000-0005-0000-0000-00004C030000}"/>
    <cellStyle name="Standard 3 4 3 5" xfId="529" xr:uid="{00000000-0005-0000-0000-00004D030000}"/>
    <cellStyle name="Standard 3 4 3 5 2" xfId="530" xr:uid="{00000000-0005-0000-0000-00004E030000}"/>
    <cellStyle name="Standard 3 4 3 5 3" xfId="1015" xr:uid="{00000000-0005-0000-0000-00004F030000}"/>
    <cellStyle name="Standard 3 4 3 6" xfId="531" xr:uid="{00000000-0005-0000-0000-000050030000}"/>
    <cellStyle name="Standard 3 4 3 6 2" xfId="1156" xr:uid="{00000000-0005-0000-0000-000051030000}"/>
    <cellStyle name="Standard 3 4 3 7" xfId="532" xr:uid="{00000000-0005-0000-0000-000052030000}"/>
    <cellStyle name="Standard 3 4 3 7 2" xfId="947" xr:uid="{00000000-0005-0000-0000-000053030000}"/>
    <cellStyle name="Standard 3 4 3 8" xfId="533" xr:uid="{00000000-0005-0000-0000-000054030000}"/>
    <cellStyle name="Standard 3 4 3 9" xfId="811" xr:uid="{00000000-0005-0000-0000-000055030000}"/>
    <cellStyle name="Standard 3 4 4" xfId="534" xr:uid="{00000000-0005-0000-0000-000056030000}"/>
    <cellStyle name="Standard 3 4 4 2" xfId="535" xr:uid="{00000000-0005-0000-0000-000057030000}"/>
    <cellStyle name="Standard 3 4 4 2 2" xfId="536" xr:uid="{00000000-0005-0000-0000-000058030000}"/>
    <cellStyle name="Standard 3 4 4 2 2 2" xfId="537" xr:uid="{00000000-0005-0000-0000-000059030000}"/>
    <cellStyle name="Standard 3 4 4 2 2 2 2" xfId="1252" xr:uid="{00000000-0005-0000-0000-00005A030000}"/>
    <cellStyle name="Standard 3 4 4 2 2 3" xfId="538" xr:uid="{00000000-0005-0000-0000-00005B030000}"/>
    <cellStyle name="Standard 3 4 4 2 2 3 2" xfId="1124" xr:uid="{00000000-0005-0000-0000-00005C030000}"/>
    <cellStyle name="Standard 3 4 4 2 2 4" xfId="539" xr:uid="{00000000-0005-0000-0000-00005D030000}"/>
    <cellStyle name="Standard 3 4 4 2 2 5" xfId="920" xr:uid="{00000000-0005-0000-0000-00005E030000}"/>
    <cellStyle name="Standard 3 4 4 2 3" xfId="540" xr:uid="{00000000-0005-0000-0000-00005F030000}"/>
    <cellStyle name="Standard 3 4 4 2 3 2" xfId="541" xr:uid="{00000000-0005-0000-0000-000060030000}"/>
    <cellStyle name="Standard 3 4 4 2 3 3" xfId="1056" xr:uid="{00000000-0005-0000-0000-000061030000}"/>
    <cellStyle name="Standard 3 4 4 2 4" xfId="542" xr:uid="{00000000-0005-0000-0000-000062030000}"/>
    <cellStyle name="Standard 3 4 4 2 4 2" xfId="1197" xr:uid="{00000000-0005-0000-0000-000063030000}"/>
    <cellStyle name="Standard 3 4 4 2 5" xfId="543" xr:uid="{00000000-0005-0000-0000-000064030000}"/>
    <cellStyle name="Standard 3 4 4 2 5 2" xfId="988" xr:uid="{00000000-0005-0000-0000-000065030000}"/>
    <cellStyle name="Standard 3 4 4 2 6" xfId="544" xr:uid="{00000000-0005-0000-0000-000066030000}"/>
    <cellStyle name="Standard 3 4 4 2 7" xfId="852" xr:uid="{00000000-0005-0000-0000-000067030000}"/>
    <cellStyle name="Standard 3 4 4 3" xfId="545" xr:uid="{00000000-0005-0000-0000-000068030000}"/>
    <cellStyle name="Standard 3 4 4 3 2" xfId="546" xr:uid="{00000000-0005-0000-0000-000069030000}"/>
    <cellStyle name="Standard 3 4 4 3 2 2" xfId="1253" xr:uid="{00000000-0005-0000-0000-00006A030000}"/>
    <cellStyle name="Standard 3 4 4 3 3" xfId="547" xr:uid="{00000000-0005-0000-0000-00006B030000}"/>
    <cellStyle name="Standard 3 4 4 3 3 2" xfId="1090" xr:uid="{00000000-0005-0000-0000-00006C030000}"/>
    <cellStyle name="Standard 3 4 4 3 4" xfId="548" xr:uid="{00000000-0005-0000-0000-00006D030000}"/>
    <cellStyle name="Standard 3 4 4 3 5" xfId="886" xr:uid="{00000000-0005-0000-0000-00006E030000}"/>
    <cellStyle name="Standard 3 4 4 4" xfId="549" xr:uid="{00000000-0005-0000-0000-00006F030000}"/>
    <cellStyle name="Standard 3 4 4 4 2" xfId="550" xr:uid="{00000000-0005-0000-0000-000070030000}"/>
    <cellStyle name="Standard 3 4 4 4 3" xfId="1022" xr:uid="{00000000-0005-0000-0000-000071030000}"/>
    <cellStyle name="Standard 3 4 4 5" xfId="551" xr:uid="{00000000-0005-0000-0000-000072030000}"/>
    <cellStyle name="Standard 3 4 4 5 2" xfId="1163" xr:uid="{00000000-0005-0000-0000-000073030000}"/>
    <cellStyle name="Standard 3 4 4 6" xfId="552" xr:uid="{00000000-0005-0000-0000-000074030000}"/>
    <cellStyle name="Standard 3 4 4 6 2" xfId="954" xr:uid="{00000000-0005-0000-0000-000075030000}"/>
    <cellStyle name="Standard 3 4 4 7" xfId="553" xr:uid="{00000000-0005-0000-0000-000076030000}"/>
    <cellStyle name="Standard 3 4 4 8" xfId="818" xr:uid="{00000000-0005-0000-0000-000077030000}"/>
    <cellStyle name="Standard 3 4 5" xfId="554" xr:uid="{00000000-0005-0000-0000-000078030000}"/>
    <cellStyle name="Standard 3 4 5 2" xfId="555" xr:uid="{00000000-0005-0000-0000-000079030000}"/>
    <cellStyle name="Standard 3 4 5 2 2" xfId="556" xr:uid="{00000000-0005-0000-0000-00007A030000}"/>
    <cellStyle name="Standard 3 4 5 2 2 2" xfId="1254" xr:uid="{00000000-0005-0000-0000-00007B030000}"/>
    <cellStyle name="Standard 3 4 5 2 3" xfId="557" xr:uid="{00000000-0005-0000-0000-00007C030000}"/>
    <cellStyle name="Standard 3 4 5 2 3 2" xfId="1107" xr:uid="{00000000-0005-0000-0000-00007D030000}"/>
    <cellStyle name="Standard 3 4 5 2 4" xfId="558" xr:uid="{00000000-0005-0000-0000-00007E030000}"/>
    <cellStyle name="Standard 3 4 5 2 5" xfId="903" xr:uid="{00000000-0005-0000-0000-00007F030000}"/>
    <cellStyle name="Standard 3 4 5 3" xfId="559" xr:uid="{00000000-0005-0000-0000-000080030000}"/>
    <cellStyle name="Standard 3 4 5 3 2" xfId="560" xr:uid="{00000000-0005-0000-0000-000081030000}"/>
    <cellStyle name="Standard 3 4 5 3 3" xfId="1039" xr:uid="{00000000-0005-0000-0000-000082030000}"/>
    <cellStyle name="Standard 3 4 5 4" xfId="561" xr:uid="{00000000-0005-0000-0000-000083030000}"/>
    <cellStyle name="Standard 3 4 5 4 2" xfId="1180" xr:uid="{00000000-0005-0000-0000-000084030000}"/>
    <cellStyle name="Standard 3 4 5 5" xfId="562" xr:uid="{00000000-0005-0000-0000-000085030000}"/>
    <cellStyle name="Standard 3 4 5 5 2" xfId="971" xr:uid="{00000000-0005-0000-0000-000086030000}"/>
    <cellStyle name="Standard 3 4 5 6" xfId="563" xr:uid="{00000000-0005-0000-0000-000087030000}"/>
    <cellStyle name="Standard 3 4 5 7" xfId="835" xr:uid="{00000000-0005-0000-0000-000088030000}"/>
    <cellStyle name="Standard 3 4 6" xfId="564" xr:uid="{00000000-0005-0000-0000-000089030000}"/>
    <cellStyle name="Standard 3 4 6 2" xfId="565" xr:uid="{00000000-0005-0000-0000-00008A030000}"/>
    <cellStyle name="Standard 3 4 6 2 2" xfId="566" xr:uid="{00000000-0005-0000-0000-00008B030000}"/>
    <cellStyle name="Standard 3 4 6 2 3" xfId="1146" xr:uid="{00000000-0005-0000-0000-00008C030000}"/>
    <cellStyle name="Standard 3 4 6 3" xfId="567" xr:uid="{00000000-0005-0000-0000-00008D030000}"/>
    <cellStyle name="Standard 3 4 6 3 2" xfId="1073" xr:uid="{00000000-0005-0000-0000-00008E030000}"/>
    <cellStyle name="Standard 3 4 6 4" xfId="568" xr:uid="{00000000-0005-0000-0000-00008F030000}"/>
    <cellStyle name="Standard 3 4 6 5" xfId="869" xr:uid="{00000000-0005-0000-0000-000090030000}"/>
    <cellStyle name="Standard 3 4 7" xfId="569" xr:uid="{00000000-0005-0000-0000-000091030000}"/>
    <cellStyle name="Standard 3 4 7 2" xfId="570" xr:uid="{00000000-0005-0000-0000-000092030000}"/>
    <cellStyle name="Standard 3 4 7 3" xfId="1005" xr:uid="{00000000-0005-0000-0000-000093030000}"/>
    <cellStyle name="Standard 3 4 8" xfId="571" xr:uid="{00000000-0005-0000-0000-000094030000}"/>
    <cellStyle name="Standard 3 4 8 2" xfId="1141" xr:uid="{00000000-0005-0000-0000-000095030000}"/>
    <cellStyle name="Standard 3 4 9" xfId="572" xr:uid="{00000000-0005-0000-0000-000096030000}"/>
    <cellStyle name="Standard 3 4 9 2" xfId="937" xr:uid="{00000000-0005-0000-0000-000097030000}"/>
    <cellStyle name="Standard 3 5" xfId="573" xr:uid="{00000000-0005-0000-0000-000098030000}"/>
    <cellStyle name="Standard 3 5 10" xfId="574" xr:uid="{00000000-0005-0000-0000-000099030000}"/>
    <cellStyle name="Standard 3 5 11" xfId="802" xr:uid="{00000000-0005-0000-0000-00009A030000}"/>
    <cellStyle name="Standard 3 5 2" xfId="575" xr:uid="{00000000-0005-0000-0000-00009B030000}"/>
    <cellStyle name="Standard 3 5 2 2" xfId="576" xr:uid="{00000000-0005-0000-0000-00009C030000}"/>
    <cellStyle name="Standard 3 5 2 2 2" xfId="577" xr:uid="{00000000-0005-0000-0000-00009D030000}"/>
    <cellStyle name="Standard 3 5 2 2 2 2" xfId="578" xr:uid="{00000000-0005-0000-0000-00009E030000}"/>
    <cellStyle name="Standard 3 5 2 2 2 2 2" xfId="579" xr:uid="{00000000-0005-0000-0000-00009F030000}"/>
    <cellStyle name="Standard 3 5 2 2 2 2 2 2" xfId="1255" xr:uid="{00000000-0005-0000-0000-0000A0030000}"/>
    <cellStyle name="Standard 3 5 2 2 2 2 3" xfId="580" xr:uid="{00000000-0005-0000-0000-0000A1030000}"/>
    <cellStyle name="Standard 3 5 2 2 2 2 3 2" xfId="1130" xr:uid="{00000000-0005-0000-0000-0000A2030000}"/>
    <cellStyle name="Standard 3 5 2 2 2 2 4" xfId="581" xr:uid="{00000000-0005-0000-0000-0000A3030000}"/>
    <cellStyle name="Standard 3 5 2 2 2 2 5" xfId="926" xr:uid="{00000000-0005-0000-0000-0000A4030000}"/>
    <cellStyle name="Standard 3 5 2 2 2 3" xfId="582" xr:uid="{00000000-0005-0000-0000-0000A5030000}"/>
    <cellStyle name="Standard 3 5 2 2 2 3 2" xfId="583" xr:uid="{00000000-0005-0000-0000-0000A6030000}"/>
    <cellStyle name="Standard 3 5 2 2 2 3 3" xfId="1062" xr:uid="{00000000-0005-0000-0000-0000A7030000}"/>
    <cellStyle name="Standard 3 5 2 2 2 4" xfId="584" xr:uid="{00000000-0005-0000-0000-0000A8030000}"/>
    <cellStyle name="Standard 3 5 2 2 2 4 2" xfId="1203" xr:uid="{00000000-0005-0000-0000-0000A9030000}"/>
    <cellStyle name="Standard 3 5 2 2 2 5" xfId="585" xr:uid="{00000000-0005-0000-0000-0000AA030000}"/>
    <cellStyle name="Standard 3 5 2 2 2 5 2" xfId="994" xr:uid="{00000000-0005-0000-0000-0000AB030000}"/>
    <cellStyle name="Standard 3 5 2 2 2 6" xfId="586" xr:uid="{00000000-0005-0000-0000-0000AC030000}"/>
    <cellStyle name="Standard 3 5 2 2 2 7" xfId="858" xr:uid="{00000000-0005-0000-0000-0000AD030000}"/>
    <cellStyle name="Standard 3 5 2 2 3" xfId="587" xr:uid="{00000000-0005-0000-0000-0000AE030000}"/>
    <cellStyle name="Standard 3 5 2 2 3 2" xfId="588" xr:uid="{00000000-0005-0000-0000-0000AF030000}"/>
    <cellStyle name="Standard 3 5 2 2 3 2 2" xfId="1256" xr:uid="{00000000-0005-0000-0000-0000B0030000}"/>
    <cellStyle name="Standard 3 5 2 2 3 3" xfId="589" xr:uid="{00000000-0005-0000-0000-0000B1030000}"/>
    <cellStyle name="Standard 3 5 2 2 3 3 2" xfId="1096" xr:uid="{00000000-0005-0000-0000-0000B2030000}"/>
    <cellStyle name="Standard 3 5 2 2 3 4" xfId="590" xr:uid="{00000000-0005-0000-0000-0000B3030000}"/>
    <cellStyle name="Standard 3 5 2 2 3 5" xfId="892" xr:uid="{00000000-0005-0000-0000-0000B4030000}"/>
    <cellStyle name="Standard 3 5 2 2 4" xfId="591" xr:uid="{00000000-0005-0000-0000-0000B5030000}"/>
    <cellStyle name="Standard 3 5 2 2 4 2" xfId="592" xr:uid="{00000000-0005-0000-0000-0000B6030000}"/>
    <cellStyle name="Standard 3 5 2 2 4 3" xfId="1028" xr:uid="{00000000-0005-0000-0000-0000B7030000}"/>
    <cellStyle name="Standard 3 5 2 2 5" xfId="593" xr:uid="{00000000-0005-0000-0000-0000B8030000}"/>
    <cellStyle name="Standard 3 5 2 2 5 2" xfId="1169" xr:uid="{00000000-0005-0000-0000-0000B9030000}"/>
    <cellStyle name="Standard 3 5 2 2 6" xfId="594" xr:uid="{00000000-0005-0000-0000-0000BA030000}"/>
    <cellStyle name="Standard 3 5 2 2 6 2" xfId="960" xr:uid="{00000000-0005-0000-0000-0000BB030000}"/>
    <cellStyle name="Standard 3 5 2 2 7" xfId="595" xr:uid="{00000000-0005-0000-0000-0000BC030000}"/>
    <cellStyle name="Standard 3 5 2 2 8" xfId="824" xr:uid="{00000000-0005-0000-0000-0000BD030000}"/>
    <cellStyle name="Standard 3 5 2 3" xfId="596" xr:uid="{00000000-0005-0000-0000-0000BE030000}"/>
    <cellStyle name="Standard 3 5 2 3 2" xfId="597" xr:uid="{00000000-0005-0000-0000-0000BF030000}"/>
    <cellStyle name="Standard 3 5 2 3 2 2" xfId="598" xr:uid="{00000000-0005-0000-0000-0000C0030000}"/>
    <cellStyle name="Standard 3 5 2 3 2 2 2" xfId="1257" xr:uid="{00000000-0005-0000-0000-0000C1030000}"/>
    <cellStyle name="Standard 3 5 2 3 2 3" xfId="599" xr:uid="{00000000-0005-0000-0000-0000C2030000}"/>
    <cellStyle name="Standard 3 5 2 3 2 3 2" xfId="1113" xr:uid="{00000000-0005-0000-0000-0000C3030000}"/>
    <cellStyle name="Standard 3 5 2 3 2 4" xfId="600" xr:uid="{00000000-0005-0000-0000-0000C4030000}"/>
    <cellStyle name="Standard 3 5 2 3 2 5" xfId="909" xr:uid="{00000000-0005-0000-0000-0000C5030000}"/>
    <cellStyle name="Standard 3 5 2 3 3" xfId="601" xr:uid="{00000000-0005-0000-0000-0000C6030000}"/>
    <cellStyle name="Standard 3 5 2 3 3 2" xfId="602" xr:uid="{00000000-0005-0000-0000-0000C7030000}"/>
    <cellStyle name="Standard 3 5 2 3 3 3" xfId="1045" xr:uid="{00000000-0005-0000-0000-0000C8030000}"/>
    <cellStyle name="Standard 3 5 2 3 4" xfId="603" xr:uid="{00000000-0005-0000-0000-0000C9030000}"/>
    <cellStyle name="Standard 3 5 2 3 4 2" xfId="1186" xr:uid="{00000000-0005-0000-0000-0000CA030000}"/>
    <cellStyle name="Standard 3 5 2 3 5" xfId="604" xr:uid="{00000000-0005-0000-0000-0000CB030000}"/>
    <cellStyle name="Standard 3 5 2 3 5 2" xfId="977" xr:uid="{00000000-0005-0000-0000-0000CC030000}"/>
    <cellStyle name="Standard 3 5 2 3 6" xfId="605" xr:uid="{00000000-0005-0000-0000-0000CD030000}"/>
    <cellStyle name="Standard 3 5 2 3 7" xfId="841" xr:uid="{00000000-0005-0000-0000-0000CE030000}"/>
    <cellStyle name="Standard 3 5 2 4" xfId="606" xr:uid="{00000000-0005-0000-0000-0000CF030000}"/>
    <cellStyle name="Standard 3 5 2 4 2" xfId="607" xr:uid="{00000000-0005-0000-0000-0000D0030000}"/>
    <cellStyle name="Standard 3 5 2 4 2 2" xfId="1258" xr:uid="{00000000-0005-0000-0000-0000D1030000}"/>
    <cellStyle name="Standard 3 5 2 4 3" xfId="608" xr:uid="{00000000-0005-0000-0000-0000D2030000}"/>
    <cellStyle name="Standard 3 5 2 4 3 2" xfId="1079" xr:uid="{00000000-0005-0000-0000-0000D3030000}"/>
    <cellStyle name="Standard 3 5 2 4 4" xfId="609" xr:uid="{00000000-0005-0000-0000-0000D4030000}"/>
    <cellStyle name="Standard 3 5 2 4 5" xfId="875" xr:uid="{00000000-0005-0000-0000-0000D5030000}"/>
    <cellStyle name="Standard 3 5 2 5" xfId="610" xr:uid="{00000000-0005-0000-0000-0000D6030000}"/>
    <cellStyle name="Standard 3 5 2 5 2" xfId="611" xr:uid="{00000000-0005-0000-0000-0000D7030000}"/>
    <cellStyle name="Standard 3 5 2 5 3" xfId="1011" xr:uid="{00000000-0005-0000-0000-0000D8030000}"/>
    <cellStyle name="Standard 3 5 2 6" xfId="612" xr:uid="{00000000-0005-0000-0000-0000D9030000}"/>
    <cellStyle name="Standard 3 5 2 6 2" xfId="1152" xr:uid="{00000000-0005-0000-0000-0000DA030000}"/>
    <cellStyle name="Standard 3 5 2 7" xfId="613" xr:uid="{00000000-0005-0000-0000-0000DB030000}"/>
    <cellStyle name="Standard 3 5 2 7 2" xfId="943" xr:uid="{00000000-0005-0000-0000-0000DC030000}"/>
    <cellStyle name="Standard 3 5 2 8" xfId="614" xr:uid="{00000000-0005-0000-0000-0000DD030000}"/>
    <cellStyle name="Standard 3 5 2 9" xfId="807" xr:uid="{00000000-0005-0000-0000-0000DE030000}"/>
    <cellStyle name="Standard 3 5 3" xfId="615" xr:uid="{00000000-0005-0000-0000-0000DF030000}"/>
    <cellStyle name="Standard 3 5 3 2" xfId="616" xr:uid="{00000000-0005-0000-0000-0000E0030000}"/>
    <cellStyle name="Standard 3 5 3 2 2" xfId="617" xr:uid="{00000000-0005-0000-0000-0000E1030000}"/>
    <cellStyle name="Standard 3 5 3 2 2 2" xfId="618" xr:uid="{00000000-0005-0000-0000-0000E2030000}"/>
    <cellStyle name="Standard 3 5 3 2 2 2 2" xfId="619" xr:uid="{00000000-0005-0000-0000-0000E3030000}"/>
    <cellStyle name="Standard 3 5 3 2 2 2 2 2" xfId="1259" xr:uid="{00000000-0005-0000-0000-0000E4030000}"/>
    <cellStyle name="Standard 3 5 3 2 2 2 3" xfId="620" xr:uid="{00000000-0005-0000-0000-0000E5030000}"/>
    <cellStyle name="Standard 3 5 3 2 2 2 3 2" xfId="1135" xr:uid="{00000000-0005-0000-0000-0000E6030000}"/>
    <cellStyle name="Standard 3 5 3 2 2 2 4" xfId="621" xr:uid="{00000000-0005-0000-0000-0000E7030000}"/>
    <cellStyle name="Standard 3 5 3 2 2 2 5" xfId="931" xr:uid="{00000000-0005-0000-0000-0000E8030000}"/>
    <cellStyle name="Standard 3 5 3 2 2 3" xfId="622" xr:uid="{00000000-0005-0000-0000-0000E9030000}"/>
    <cellStyle name="Standard 3 5 3 2 2 3 2" xfId="623" xr:uid="{00000000-0005-0000-0000-0000EA030000}"/>
    <cellStyle name="Standard 3 5 3 2 2 3 3" xfId="1067" xr:uid="{00000000-0005-0000-0000-0000EB030000}"/>
    <cellStyle name="Standard 3 5 3 2 2 4" xfId="624" xr:uid="{00000000-0005-0000-0000-0000EC030000}"/>
    <cellStyle name="Standard 3 5 3 2 2 4 2" xfId="1208" xr:uid="{00000000-0005-0000-0000-0000ED030000}"/>
    <cellStyle name="Standard 3 5 3 2 2 5" xfId="625" xr:uid="{00000000-0005-0000-0000-0000EE030000}"/>
    <cellStyle name="Standard 3 5 3 2 2 5 2" xfId="999" xr:uid="{00000000-0005-0000-0000-0000EF030000}"/>
    <cellStyle name="Standard 3 5 3 2 2 6" xfId="626" xr:uid="{00000000-0005-0000-0000-0000F0030000}"/>
    <cellStyle name="Standard 3 5 3 2 2 7" xfId="863" xr:uid="{00000000-0005-0000-0000-0000F1030000}"/>
    <cellStyle name="Standard 3 5 3 2 3" xfId="627" xr:uid="{00000000-0005-0000-0000-0000F2030000}"/>
    <cellStyle name="Standard 3 5 3 2 3 2" xfId="628" xr:uid="{00000000-0005-0000-0000-0000F3030000}"/>
    <cellStyle name="Standard 3 5 3 2 3 2 2" xfId="1260" xr:uid="{00000000-0005-0000-0000-0000F4030000}"/>
    <cellStyle name="Standard 3 5 3 2 3 3" xfId="629" xr:uid="{00000000-0005-0000-0000-0000F5030000}"/>
    <cellStyle name="Standard 3 5 3 2 3 3 2" xfId="1101" xr:uid="{00000000-0005-0000-0000-0000F6030000}"/>
    <cellStyle name="Standard 3 5 3 2 3 4" xfId="630" xr:uid="{00000000-0005-0000-0000-0000F7030000}"/>
    <cellStyle name="Standard 3 5 3 2 3 5" xfId="897" xr:uid="{00000000-0005-0000-0000-0000F8030000}"/>
    <cellStyle name="Standard 3 5 3 2 4" xfId="631" xr:uid="{00000000-0005-0000-0000-0000F9030000}"/>
    <cellStyle name="Standard 3 5 3 2 4 2" xfId="632" xr:uid="{00000000-0005-0000-0000-0000FA030000}"/>
    <cellStyle name="Standard 3 5 3 2 4 3" xfId="1033" xr:uid="{00000000-0005-0000-0000-0000FB030000}"/>
    <cellStyle name="Standard 3 5 3 2 5" xfId="633" xr:uid="{00000000-0005-0000-0000-0000FC030000}"/>
    <cellStyle name="Standard 3 5 3 2 5 2" xfId="1174" xr:uid="{00000000-0005-0000-0000-0000FD030000}"/>
    <cellStyle name="Standard 3 5 3 2 6" xfId="634" xr:uid="{00000000-0005-0000-0000-0000FE030000}"/>
    <cellStyle name="Standard 3 5 3 2 6 2" xfId="965" xr:uid="{00000000-0005-0000-0000-0000FF030000}"/>
    <cellStyle name="Standard 3 5 3 2 7" xfId="635" xr:uid="{00000000-0005-0000-0000-000000040000}"/>
    <cellStyle name="Standard 3 5 3 2 8" xfId="829" xr:uid="{00000000-0005-0000-0000-000001040000}"/>
    <cellStyle name="Standard 3 5 3 3" xfId="636" xr:uid="{00000000-0005-0000-0000-000002040000}"/>
    <cellStyle name="Standard 3 5 3 3 2" xfId="637" xr:uid="{00000000-0005-0000-0000-000003040000}"/>
    <cellStyle name="Standard 3 5 3 3 2 2" xfId="638" xr:uid="{00000000-0005-0000-0000-000004040000}"/>
    <cellStyle name="Standard 3 5 3 3 2 2 2" xfId="1261" xr:uid="{00000000-0005-0000-0000-000005040000}"/>
    <cellStyle name="Standard 3 5 3 3 2 3" xfId="639" xr:uid="{00000000-0005-0000-0000-000006040000}"/>
    <cellStyle name="Standard 3 5 3 3 2 3 2" xfId="1118" xr:uid="{00000000-0005-0000-0000-000007040000}"/>
    <cellStyle name="Standard 3 5 3 3 2 4" xfId="640" xr:uid="{00000000-0005-0000-0000-000008040000}"/>
    <cellStyle name="Standard 3 5 3 3 2 5" xfId="914" xr:uid="{00000000-0005-0000-0000-000009040000}"/>
    <cellStyle name="Standard 3 5 3 3 3" xfId="641" xr:uid="{00000000-0005-0000-0000-00000A040000}"/>
    <cellStyle name="Standard 3 5 3 3 3 2" xfId="642" xr:uid="{00000000-0005-0000-0000-00000B040000}"/>
    <cellStyle name="Standard 3 5 3 3 3 3" xfId="1050" xr:uid="{00000000-0005-0000-0000-00000C040000}"/>
    <cellStyle name="Standard 3 5 3 3 4" xfId="643" xr:uid="{00000000-0005-0000-0000-00000D040000}"/>
    <cellStyle name="Standard 3 5 3 3 4 2" xfId="1191" xr:uid="{00000000-0005-0000-0000-00000E040000}"/>
    <cellStyle name="Standard 3 5 3 3 5" xfId="644" xr:uid="{00000000-0005-0000-0000-00000F040000}"/>
    <cellStyle name="Standard 3 5 3 3 5 2" xfId="982" xr:uid="{00000000-0005-0000-0000-000010040000}"/>
    <cellStyle name="Standard 3 5 3 3 6" xfId="645" xr:uid="{00000000-0005-0000-0000-000011040000}"/>
    <cellStyle name="Standard 3 5 3 3 7" xfId="846" xr:uid="{00000000-0005-0000-0000-000012040000}"/>
    <cellStyle name="Standard 3 5 3 4" xfId="646" xr:uid="{00000000-0005-0000-0000-000013040000}"/>
    <cellStyle name="Standard 3 5 3 4 2" xfId="647" xr:uid="{00000000-0005-0000-0000-000014040000}"/>
    <cellStyle name="Standard 3 5 3 4 2 2" xfId="1262" xr:uid="{00000000-0005-0000-0000-000015040000}"/>
    <cellStyle name="Standard 3 5 3 4 3" xfId="648" xr:uid="{00000000-0005-0000-0000-000016040000}"/>
    <cellStyle name="Standard 3 5 3 4 3 2" xfId="1084" xr:uid="{00000000-0005-0000-0000-000017040000}"/>
    <cellStyle name="Standard 3 5 3 4 4" xfId="649" xr:uid="{00000000-0005-0000-0000-000018040000}"/>
    <cellStyle name="Standard 3 5 3 4 5" xfId="880" xr:uid="{00000000-0005-0000-0000-000019040000}"/>
    <cellStyle name="Standard 3 5 3 5" xfId="650" xr:uid="{00000000-0005-0000-0000-00001A040000}"/>
    <cellStyle name="Standard 3 5 3 5 2" xfId="651" xr:uid="{00000000-0005-0000-0000-00001B040000}"/>
    <cellStyle name="Standard 3 5 3 5 3" xfId="1016" xr:uid="{00000000-0005-0000-0000-00001C040000}"/>
    <cellStyle name="Standard 3 5 3 6" xfId="652" xr:uid="{00000000-0005-0000-0000-00001D040000}"/>
    <cellStyle name="Standard 3 5 3 6 2" xfId="1157" xr:uid="{00000000-0005-0000-0000-00001E040000}"/>
    <cellStyle name="Standard 3 5 3 7" xfId="653" xr:uid="{00000000-0005-0000-0000-00001F040000}"/>
    <cellStyle name="Standard 3 5 3 7 2" xfId="948" xr:uid="{00000000-0005-0000-0000-000020040000}"/>
    <cellStyle name="Standard 3 5 3 8" xfId="654" xr:uid="{00000000-0005-0000-0000-000021040000}"/>
    <cellStyle name="Standard 3 5 3 9" xfId="812" xr:uid="{00000000-0005-0000-0000-000022040000}"/>
    <cellStyle name="Standard 3 5 4" xfId="655" xr:uid="{00000000-0005-0000-0000-000023040000}"/>
    <cellStyle name="Standard 3 5 4 2" xfId="656" xr:uid="{00000000-0005-0000-0000-000024040000}"/>
    <cellStyle name="Standard 3 5 4 2 2" xfId="657" xr:uid="{00000000-0005-0000-0000-000025040000}"/>
    <cellStyle name="Standard 3 5 4 2 2 2" xfId="658" xr:uid="{00000000-0005-0000-0000-000026040000}"/>
    <cellStyle name="Standard 3 5 4 2 2 2 2" xfId="1263" xr:uid="{00000000-0005-0000-0000-000027040000}"/>
    <cellStyle name="Standard 3 5 4 2 2 3" xfId="659" xr:uid="{00000000-0005-0000-0000-000028040000}"/>
    <cellStyle name="Standard 3 5 4 2 2 3 2" xfId="1125" xr:uid="{00000000-0005-0000-0000-000029040000}"/>
    <cellStyle name="Standard 3 5 4 2 2 4" xfId="660" xr:uid="{00000000-0005-0000-0000-00002A040000}"/>
    <cellStyle name="Standard 3 5 4 2 2 5" xfId="921" xr:uid="{00000000-0005-0000-0000-00002B040000}"/>
    <cellStyle name="Standard 3 5 4 2 3" xfId="661" xr:uid="{00000000-0005-0000-0000-00002C040000}"/>
    <cellStyle name="Standard 3 5 4 2 3 2" xfId="662" xr:uid="{00000000-0005-0000-0000-00002D040000}"/>
    <cellStyle name="Standard 3 5 4 2 3 3" xfId="1057" xr:uid="{00000000-0005-0000-0000-00002E040000}"/>
    <cellStyle name="Standard 3 5 4 2 4" xfId="663" xr:uid="{00000000-0005-0000-0000-00002F040000}"/>
    <cellStyle name="Standard 3 5 4 2 4 2" xfId="1198" xr:uid="{00000000-0005-0000-0000-000030040000}"/>
    <cellStyle name="Standard 3 5 4 2 5" xfId="664" xr:uid="{00000000-0005-0000-0000-000031040000}"/>
    <cellStyle name="Standard 3 5 4 2 5 2" xfId="989" xr:uid="{00000000-0005-0000-0000-000032040000}"/>
    <cellStyle name="Standard 3 5 4 2 6" xfId="665" xr:uid="{00000000-0005-0000-0000-000033040000}"/>
    <cellStyle name="Standard 3 5 4 2 7" xfId="853" xr:uid="{00000000-0005-0000-0000-000034040000}"/>
    <cellStyle name="Standard 3 5 4 3" xfId="666" xr:uid="{00000000-0005-0000-0000-000035040000}"/>
    <cellStyle name="Standard 3 5 4 3 2" xfId="667" xr:uid="{00000000-0005-0000-0000-000036040000}"/>
    <cellStyle name="Standard 3 5 4 3 2 2" xfId="1264" xr:uid="{00000000-0005-0000-0000-000037040000}"/>
    <cellStyle name="Standard 3 5 4 3 3" xfId="668" xr:uid="{00000000-0005-0000-0000-000038040000}"/>
    <cellStyle name="Standard 3 5 4 3 3 2" xfId="1091" xr:uid="{00000000-0005-0000-0000-000039040000}"/>
    <cellStyle name="Standard 3 5 4 3 4" xfId="669" xr:uid="{00000000-0005-0000-0000-00003A040000}"/>
    <cellStyle name="Standard 3 5 4 3 5" xfId="887" xr:uid="{00000000-0005-0000-0000-00003B040000}"/>
    <cellStyle name="Standard 3 5 4 4" xfId="670" xr:uid="{00000000-0005-0000-0000-00003C040000}"/>
    <cellStyle name="Standard 3 5 4 4 2" xfId="671" xr:uid="{00000000-0005-0000-0000-00003D040000}"/>
    <cellStyle name="Standard 3 5 4 4 3" xfId="1023" xr:uid="{00000000-0005-0000-0000-00003E040000}"/>
    <cellStyle name="Standard 3 5 4 5" xfId="672" xr:uid="{00000000-0005-0000-0000-00003F040000}"/>
    <cellStyle name="Standard 3 5 4 5 2" xfId="1164" xr:uid="{00000000-0005-0000-0000-000040040000}"/>
    <cellStyle name="Standard 3 5 4 6" xfId="673" xr:uid="{00000000-0005-0000-0000-000041040000}"/>
    <cellStyle name="Standard 3 5 4 6 2" xfId="955" xr:uid="{00000000-0005-0000-0000-000042040000}"/>
    <cellStyle name="Standard 3 5 4 7" xfId="674" xr:uid="{00000000-0005-0000-0000-000043040000}"/>
    <cellStyle name="Standard 3 5 4 8" xfId="819" xr:uid="{00000000-0005-0000-0000-000044040000}"/>
    <cellStyle name="Standard 3 5 5" xfId="675" xr:uid="{00000000-0005-0000-0000-000045040000}"/>
    <cellStyle name="Standard 3 5 5 2" xfId="676" xr:uid="{00000000-0005-0000-0000-000046040000}"/>
    <cellStyle name="Standard 3 5 5 2 2" xfId="677" xr:uid="{00000000-0005-0000-0000-000047040000}"/>
    <cellStyle name="Standard 3 5 5 2 2 2" xfId="1265" xr:uid="{00000000-0005-0000-0000-000048040000}"/>
    <cellStyle name="Standard 3 5 5 2 3" xfId="678" xr:uid="{00000000-0005-0000-0000-000049040000}"/>
    <cellStyle name="Standard 3 5 5 2 3 2" xfId="1108" xr:uid="{00000000-0005-0000-0000-00004A040000}"/>
    <cellStyle name="Standard 3 5 5 2 4" xfId="679" xr:uid="{00000000-0005-0000-0000-00004B040000}"/>
    <cellStyle name="Standard 3 5 5 2 5" xfId="904" xr:uid="{00000000-0005-0000-0000-00004C040000}"/>
    <cellStyle name="Standard 3 5 5 3" xfId="680" xr:uid="{00000000-0005-0000-0000-00004D040000}"/>
    <cellStyle name="Standard 3 5 5 3 2" xfId="681" xr:uid="{00000000-0005-0000-0000-00004E040000}"/>
    <cellStyle name="Standard 3 5 5 3 3" xfId="1040" xr:uid="{00000000-0005-0000-0000-00004F040000}"/>
    <cellStyle name="Standard 3 5 5 4" xfId="682" xr:uid="{00000000-0005-0000-0000-000050040000}"/>
    <cellStyle name="Standard 3 5 5 4 2" xfId="1181" xr:uid="{00000000-0005-0000-0000-000051040000}"/>
    <cellStyle name="Standard 3 5 5 5" xfId="683" xr:uid="{00000000-0005-0000-0000-000052040000}"/>
    <cellStyle name="Standard 3 5 5 5 2" xfId="972" xr:uid="{00000000-0005-0000-0000-000053040000}"/>
    <cellStyle name="Standard 3 5 5 6" xfId="684" xr:uid="{00000000-0005-0000-0000-000054040000}"/>
    <cellStyle name="Standard 3 5 5 7" xfId="836" xr:uid="{00000000-0005-0000-0000-000055040000}"/>
    <cellStyle name="Standard 3 5 6" xfId="685" xr:uid="{00000000-0005-0000-0000-000056040000}"/>
    <cellStyle name="Standard 3 5 6 2" xfId="686" xr:uid="{00000000-0005-0000-0000-000057040000}"/>
    <cellStyle name="Standard 3 5 6 2 2" xfId="1266" xr:uid="{00000000-0005-0000-0000-000058040000}"/>
    <cellStyle name="Standard 3 5 6 3" xfId="687" xr:uid="{00000000-0005-0000-0000-000059040000}"/>
    <cellStyle name="Standard 3 5 6 3 2" xfId="1074" xr:uid="{00000000-0005-0000-0000-00005A040000}"/>
    <cellStyle name="Standard 3 5 6 4" xfId="688" xr:uid="{00000000-0005-0000-0000-00005B040000}"/>
    <cellStyle name="Standard 3 5 6 5" xfId="870" xr:uid="{00000000-0005-0000-0000-00005C040000}"/>
    <cellStyle name="Standard 3 5 7" xfId="689" xr:uid="{00000000-0005-0000-0000-00005D040000}"/>
    <cellStyle name="Standard 3 5 7 2" xfId="690" xr:uid="{00000000-0005-0000-0000-00005E040000}"/>
    <cellStyle name="Standard 3 5 7 3" xfId="1006" xr:uid="{00000000-0005-0000-0000-00005F040000}"/>
    <cellStyle name="Standard 3 5 8" xfId="691" xr:uid="{00000000-0005-0000-0000-000060040000}"/>
    <cellStyle name="Standard 3 5 8 2" xfId="1147" xr:uid="{00000000-0005-0000-0000-000061040000}"/>
    <cellStyle name="Standard 3 5 9" xfId="692" xr:uid="{00000000-0005-0000-0000-000062040000}"/>
    <cellStyle name="Standard 3 5 9 2" xfId="938" xr:uid="{00000000-0005-0000-0000-000063040000}"/>
    <cellStyle name="Standard 3 6" xfId="693" xr:uid="{00000000-0005-0000-0000-000064040000}"/>
    <cellStyle name="Standard 3 7" xfId="694" xr:uid="{00000000-0005-0000-0000-000065040000}"/>
    <cellStyle name="Standard 3 7 2" xfId="695" xr:uid="{00000000-0005-0000-0000-000066040000}"/>
    <cellStyle name="Standard 3 7 2 2" xfId="696" xr:uid="{00000000-0005-0000-0000-000067040000}"/>
    <cellStyle name="Standard 3 7 2 2 2" xfId="697" xr:uid="{00000000-0005-0000-0000-000068040000}"/>
    <cellStyle name="Standard 3 7 2 2 2 2" xfId="1267" xr:uid="{00000000-0005-0000-0000-000069040000}"/>
    <cellStyle name="Standard 3 7 2 2 3" xfId="698" xr:uid="{00000000-0005-0000-0000-00006A040000}"/>
    <cellStyle name="Standard 3 7 2 2 3 2" xfId="1119" xr:uid="{00000000-0005-0000-0000-00006B040000}"/>
    <cellStyle name="Standard 3 7 2 2 4" xfId="699" xr:uid="{00000000-0005-0000-0000-00006C040000}"/>
    <cellStyle name="Standard 3 7 2 2 5" xfId="915" xr:uid="{00000000-0005-0000-0000-00006D040000}"/>
    <cellStyle name="Standard 3 7 2 3" xfId="700" xr:uid="{00000000-0005-0000-0000-00006E040000}"/>
    <cellStyle name="Standard 3 7 2 3 2" xfId="701" xr:uid="{00000000-0005-0000-0000-00006F040000}"/>
    <cellStyle name="Standard 3 7 2 3 3" xfId="1051" xr:uid="{00000000-0005-0000-0000-000070040000}"/>
    <cellStyle name="Standard 3 7 2 4" xfId="702" xr:uid="{00000000-0005-0000-0000-000071040000}"/>
    <cellStyle name="Standard 3 7 2 4 2" xfId="1192" xr:uid="{00000000-0005-0000-0000-000072040000}"/>
    <cellStyle name="Standard 3 7 2 5" xfId="703" xr:uid="{00000000-0005-0000-0000-000073040000}"/>
    <cellStyle name="Standard 3 7 2 5 2" xfId="983" xr:uid="{00000000-0005-0000-0000-000074040000}"/>
    <cellStyle name="Standard 3 7 2 6" xfId="704" xr:uid="{00000000-0005-0000-0000-000075040000}"/>
    <cellStyle name="Standard 3 7 2 7" xfId="847" xr:uid="{00000000-0005-0000-0000-000076040000}"/>
    <cellStyle name="Standard 3 7 3" xfId="705" xr:uid="{00000000-0005-0000-0000-000077040000}"/>
    <cellStyle name="Standard 3 7 3 2" xfId="706" xr:uid="{00000000-0005-0000-0000-000078040000}"/>
    <cellStyle name="Standard 3 7 3 2 2" xfId="1268" xr:uid="{00000000-0005-0000-0000-000079040000}"/>
    <cellStyle name="Standard 3 7 3 3" xfId="707" xr:uid="{00000000-0005-0000-0000-00007A040000}"/>
    <cellStyle name="Standard 3 7 3 3 2" xfId="1085" xr:uid="{00000000-0005-0000-0000-00007B040000}"/>
    <cellStyle name="Standard 3 7 3 4" xfId="708" xr:uid="{00000000-0005-0000-0000-00007C040000}"/>
    <cellStyle name="Standard 3 7 3 5" xfId="881" xr:uid="{00000000-0005-0000-0000-00007D040000}"/>
    <cellStyle name="Standard 3 7 4" xfId="709" xr:uid="{00000000-0005-0000-0000-00007E040000}"/>
    <cellStyle name="Standard 3 7 4 2" xfId="710" xr:uid="{00000000-0005-0000-0000-00007F040000}"/>
    <cellStyle name="Standard 3 7 4 3" xfId="1017" xr:uid="{00000000-0005-0000-0000-000080040000}"/>
    <cellStyle name="Standard 3 7 5" xfId="711" xr:uid="{00000000-0005-0000-0000-000081040000}"/>
    <cellStyle name="Standard 3 7 5 2" xfId="1158" xr:uid="{00000000-0005-0000-0000-000082040000}"/>
    <cellStyle name="Standard 3 7 6" xfId="712" xr:uid="{00000000-0005-0000-0000-000083040000}"/>
    <cellStyle name="Standard 3 7 6 2" xfId="949" xr:uid="{00000000-0005-0000-0000-000084040000}"/>
    <cellStyle name="Standard 3 7 7" xfId="713" xr:uid="{00000000-0005-0000-0000-000085040000}"/>
    <cellStyle name="Standard 3 7 8" xfId="813" xr:uid="{00000000-0005-0000-0000-000086040000}"/>
    <cellStyle name="Standard 3 8" xfId="714" xr:uid="{00000000-0005-0000-0000-000087040000}"/>
    <cellStyle name="Standard 3 8 2" xfId="715" xr:uid="{00000000-0005-0000-0000-000088040000}"/>
    <cellStyle name="Standard 3 8 2 2" xfId="716" xr:uid="{00000000-0005-0000-0000-000089040000}"/>
    <cellStyle name="Standard 3 8 2 2 2" xfId="717" xr:uid="{00000000-0005-0000-0000-00008A040000}"/>
    <cellStyle name="Standard 3 8 2 2 2 2" xfId="1269" xr:uid="{00000000-0005-0000-0000-00008B040000}"/>
    <cellStyle name="Standard 3 8 2 2 3" xfId="718" xr:uid="{00000000-0005-0000-0000-00008C040000}"/>
    <cellStyle name="Standard 3 8 2 2 3 2" xfId="1120" xr:uid="{00000000-0005-0000-0000-00008D040000}"/>
    <cellStyle name="Standard 3 8 2 2 4" xfId="719" xr:uid="{00000000-0005-0000-0000-00008E040000}"/>
    <cellStyle name="Standard 3 8 2 2 5" xfId="916" xr:uid="{00000000-0005-0000-0000-00008F040000}"/>
    <cellStyle name="Standard 3 8 2 3" xfId="720" xr:uid="{00000000-0005-0000-0000-000090040000}"/>
    <cellStyle name="Standard 3 8 2 3 2" xfId="721" xr:uid="{00000000-0005-0000-0000-000091040000}"/>
    <cellStyle name="Standard 3 8 2 3 3" xfId="1052" xr:uid="{00000000-0005-0000-0000-000092040000}"/>
    <cellStyle name="Standard 3 8 2 4" xfId="722" xr:uid="{00000000-0005-0000-0000-000093040000}"/>
    <cellStyle name="Standard 3 8 2 4 2" xfId="1193" xr:uid="{00000000-0005-0000-0000-000094040000}"/>
    <cellStyle name="Standard 3 8 2 5" xfId="723" xr:uid="{00000000-0005-0000-0000-000095040000}"/>
    <cellStyle name="Standard 3 8 2 5 2" xfId="984" xr:uid="{00000000-0005-0000-0000-000096040000}"/>
    <cellStyle name="Standard 3 8 2 6" xfId="724" xr:uid="{00000000-0005-0000-0000-000097040000}"/>
    <cellStyle name="Standard 3 8 2 7" xfId="848" xr:uid="{00000000-0005-0000-0000-000098040000}"/>
    <cellStyle name="Standard 3 8 3" xfId="725" xr:uid="{00000000-0005-0000-0000-000099040000}"/>
    <cellStyle name="Standard 3 8 3 2" xfId="726" xr:uid="{00000000-0005-0000-0000-00009A040000}"/>
    <cellStyle name="Standard 3 8 3 2 2" xfId="1270" xr:uid="{00000000-0005-0000-0000-00009B040000}"/>
    <cellStyle name="Standard 3 8 3 3" xfId="727" xr:uid="{00000000-0005-0000-0000-00009C040000}"/>
    <cellStyle name="Standard 3 8 3 3 2" xfId="1086" xr:uid="{00000000-0005-0000-0000-00009D040000}"/>
    <cellStyle name="Standard 3 8 3 4" xfId="728" xr:uid="{00000000-0005-0000-0000-00009E040000}"/>
    <cellStyle name="Standard 3 8 3 5" xfId="882" xr:uid="{00000000-0005-0000-0000-00009F040000}"/>
    <cellStyle name="Standard 3 8 4" xfId="729" xr:uid="{00000000-0005-0000-0000-0000A0040000}"/>
    <cellStyle name="Standard 3 8 4 2" xfId="730" xr:uid="{00000000-0005-0000-0000-0000A1040000}"/>
    <cellStyle name="Standard 3 8 4 3" xfId="1018" xr:uid="{00000000-0005-0000-0000-0000A2040000}"/>
    <cellStyle name="Standard 3 8 5" xfId="731" xr:uid="{00000000-0005-0000-0000-0000A3040000}"/>
    <cellStyle name="Standard 3 8 5 2" xfId="1159" xr:uid="{00000000-0005-0000-0000-0000A4040000}"/>
    <cellStyle name="Standard 3 8 6" xfId="732" xr:uid="{00000000-0005-0000-0000-0000A5040000}"/>
    <cellStyle name="Standard 3 8 6 2" xfId="950" xr:uid="{00000000-0005-0000-0000-0000A6040000}"/>
    <cellStyle name="Standard 3 8 7" xfId="733" xr:uid="{00000000-0005-0000-0000-0000A7040000}"/>
    <cellStyle name="Standard 3 8 8" xfId="814" xr:uid="{00000000-0005-0000-0000-0000A8040000}"/>
    <cellStyle name="Standard 3 9" xfId="734" xr:uid="{00000000-0005-0000-0000-0000A9040000}"/>
    <cellStyle name="Standard 3 9 2" xfId="735" xr:uid="{00000000-0005-0000-0000-0000AA040000}"/>
    <cellStyle name="Standard 3 9 2 2" xfId="736" xr:uid="{00000000-0005-0000-0000-0000AB040000}"/>
    <cellStyle name="Standard 3 9 2 2 2" xfId="737" xr:uid="{00000000-0005-0000-0000-0000AC040000}"/>
    <cellStyle name="Standard 3 9 2 2 2 2" xfId="1271" xr:uid="{00000000-0005-0000-0000-0000AD040000}"/>
    <cellStyle name="Standard 3 9 2 2 3" xfId="738" xr:uid="{00000000-0005-0000-0000-0000AE040000}"/>
    <cellStyle name="Standard 3 9 2 2 3 2" xfId="1136" xr:uid="{00000000-0005-0000-0000-0000AF040000}"/>
    <cellStyle name="Standard 3 9 2 2 4" xfId="739" xr:uid="{00000000-0005-0000-0000-0000B0040000}"/>
    <cellStyle name="Standard 3 9 2 2 5" xfId="932" xr:uid="{00000000-0005-0000-0000-0000B1040000}"/>
    <cellStyle name="Standard 3 9 2 3" xfId="740" xr:uid="{00000000-0005-0000-0000-0000B2040000}"/>
    <cellStyle name="Standard 3 9 2 3 2" xfId="741" xr:uid="{00000000-0005-0000-0000-0000B3040000}"/>
    <cellStyle name="Standard 3 9 2 3 3" xfId="1068" xr:uid="{00000000-0005-0000-0000-0000B4040000}"/>
    <cellStyle name="Standard 3 9 2 4" xfId="742" xr:uid="{00000000-0005-0000-0000-0000B5040000}"/>
    <cellStyle name="Standard 3 9 2 4 2" xfId="1209" xr:uid="{00000000-0005-0000-0000-0000B6040000}"/>
    <cellStyle name="Standard 3 9 2 5" xfId="743" xr:uid="{00000000-0005-0000-0000-0000B7040000}"/>
    <cellStyle name="Standard 3 9 2 5 2" xfId="1000" xr:uid="{00000000-0005-0000-0000-0000B8040000}"/>
    <cellStyle name="Standard 3 9 2 6" xfId="744" xr:uid="{00000000-0005-0000-0000-0000B9040000}"/>
    <cellStyle name="Standard 3 9 2 7" xfId="864" xr:uid="{00000000-0005-0000-0000-0000BA040000}"/>
    <cellStyle name="Standard 3 9 3" xfId="745" xr:uid="{00000000-0005-0000-0000-0000BB040000}"/>
    <cellStyle name="Standard 3 9 3 2" xfId="746" xr:uid="{00000000-0005-0000-0000-0000BC040000}"/>
    <cellStyle name="Standard 3 9 3 2 2" xfId="1272" xr:uid="{00000000-0005-0000-0000-0000BD040000}"/>
    <cellStyle name="Standard 3 9 3 3" xfId="747" xr:uid="{00000000-0005-0000-0000-0000BE040000}"/>
    <cellStyle name="Standard 3 9 3 3 2" xfId="1102" xr:uid="{00000000-0005-0000-0000-0000BF040000}"/>
    <cellStyle name="Standard 3 9 3 4" xfId="748" xr:uid="{00000000-0005-0000-0000-0000C0040000}"/>
    <cellStyle name="Standard 3 9 3 5" xfId="898" xr:uid="{00000000-0005-0000-0000-0000C1040000}"/>
    <cellStyle name="Standard 3 9 4" xfId="749" xr:uid="{00000000-0005-0000-0000-0000C2040000}"/>
    <cellStyle name="Standard 3 9 4 2" xfId="750" xr:uid="{00000000-0005-0000-0000-0000C3040000}"/>
    <cellStyle name="Standard 3 9 4 3" xfId="1034" xr:uid="{00000000-0005-0000-0000-0000C4040000}"/>
    <cellStyle name="Standard 3 9 5" xfId="751" xr:uid="{00000000-0005-0000-0000-0000C5040000}"/>
    <cellStyle name="Standard 3 9 5 2" xfId="1175" xr:uid="{00000000-0005-0000-0000-0000C6040000}"/>
    <cellStyle name="Standard 3 9 6" xfId="752" xr:uid="{00000000-0005-0000-0000-0000C7040000}"/>
    <cellStyle name="Standard 3 9 6 2" xfId="966" xr:uid="{00000000-0005-0000-0000-0000C8040000}"/>
    <cellStyle name="Standard 3 9 7" xfId="753" xr:uid="{00000000-0005-0000-0000-0000C9040000}"/>
    <cellStyle name="Standard 3 9 8" xfId="830" xr:uid="{00000000-0005-0000-0000-0000CA040000}"/>
    <cellStyle name="Standard 4" xfId="9" xr:uid="{00000000-0005-0000-0000-0000CB040000}"/>
    <cellStyle name="Standard 4 2" xfId="754" xr:uid="{00000000-0005-0000-0000-0000CC040000}"/>
    <cellStyle name="Standard 4 2 2" xfId="755" xr:uid="{00000000-0005-0000-0000-0000CD040000}"/>
    <cellStyle name="Standard 4 2 2 2" xfId="756" xr:uid="{00000000-0005-0000-0000-0000CE040000}"/>
    <cellStyle name="Standard 4 2 3" xfId="757" xr:uid="{00000000-0005-0000-0000-0000CF040000}"/>
    <cellStyle name="Standard 4 3" xfId="758" xr:uid="{00000000-0005-0000-0000-0000D0040000}"/>
    <cellStyle name="Standard 4 4" xfId="759" xr:uid="{00000000-0005-0000-0000-0000D1040000}"/>
    <cellStyle name="Standard 5" xfId="760" xr:uid="{00000000-0005-0000-0000-0000D2040000}"/>
    <cellStyle name="Standard 6" xfId="761" xr:uid="{00000000-0005-0000-0000-0000D3040000}"/>
    <cellStyle name="Standard 6 10" xfId="791" xr:uid="{00000000-0005-0000-0000-0000D4040000}"/>
    <cellStyle name="Standard 6 2" xfId="762" xr:uid="{00000000-0005-0000-0000-0000D5040000}"/>
    <cellStyle name="Standard 6 2 2" xfId="763" xr:uid="{00000000-0005-0000-0000-0000D6040000}"/>
    <cellStyle name="Standard 6 2 2 2" xfId="764" xr:uid="{00000000-0005-0000-0000-0000D7040000}"/>
    <cellStyle name="Standard 6 2 2 3" xfId="765" xr:uid="{00000000-0005-0000-0000-0000D8040000}"/>
    <cellStyle name="Standard 6 2 2 4" xfId="766" xr:uid="{00000000-0005-0000-0000-0000D9040000}"/>
    <cellStyle name="Standard 6 2 2 5" xfId="793" xr:uid="{00000000-0005-0000-0000-0000DA040000}"/>
    <cellStyle name="Standard 6 2 3" xfId="767" xr:uid="{00000000-0005-0000-0000-0000DB040000}"/>
    <cellStyle name="Standard 6 2 3 2" xfId="768" xr:uid="{00000000-0005-0000-0000-0000DC040000}"/>
    <cellStyle name="Standard 6 2 3 3" xfId="769" xr:uid="{00000000-0005-0000-0000-0000DD040000}"/>
    <cellStyle name="Standard 6 2 3 4" xfId="770" xr:uid="{00000000-0005-0000-0000-0000DE040000}"/>
    <cellStyle name="Standard 6 2 3 5" xfId="794" xr:uid="{00000000-0005-0000-0000-0000DF040000}"/>
    <cellStyle name="Standard 6 2 4" xfId="771" xr:uid="{00000000-0005-0000-0000-0000E0040000}"/>
    <cellStyle name="Standard 6 2 5" xfId="772" xr:uid="{00000000-0005-0000-0000-0000E1040000}"/>
    <cellStyle name="Standard 6 2 6" xfId="773" xr:uid="{00000000-0005-0000-0000-0000E2040000}"/>
    <cellStyle name="Standard 6 2 7" xfId="792" xr:uid="{00000000-0005-0000-0000-0000E3040000}"/>
    <cellStyle name="Standard 6 3" xfId="774" xr:uid="{00000000-0005-0000-0000-0000E4040000}"/>
    <cellStyle name="Standard 6 3 2" xfId="775" xr:uid="{00000000-0005-0000-0000-0000E5040000}"/>
    <cellStyle name="Standard 6 3 3" xfId="776" xr:uid="{00000000-0005-0000-0000-0000E6040000}"/>
    <cellStyle name="Standard 6 3 4" xfId="777" xr:uid="{00000000-0005-0000-0000-0000E7040000}"/>
    <cellStyle name="Standard 6 3 5" xfId="795" xr:uid="{00000000-0005-0000-0000-0000E8040000}"/>
    <cellStyle name="Standard 6 4" xfId="778" xr:uid="{00000000-0005-0000-0000-0000E9040000}"/>
    <cellStyle name="Standard 6 5" xfId="779" xr:uid="{00000000-0005-0000-0000-0000EA040000}"/>
    <cellStyle name="Standard 6 5 2" xfId="780" xr:uid="{00000000-0005-0000-0000-0000EB040000}"/>
    <cellStyle name="Standard 6 5 3" xfId="781" xr:uid="{00000000-0005-0000-0000-0000EC040000}"/>
    <cellStyle name="Standard 6 5 4" xfId="782" xr:uid="{00000000-0005-0000-0000-0000ED040000}"/>
    <cellStyle name="Standard 6 5 5" xfId="796" xr:uid="{00000000-0005-0000-0000-0000EE040000}"/>
    <cellStyle name="Standard 6 6" xfId="783" xr:uid="{00000000-0005-0000-0000-0000EF040000}"/>
    <cellStyle name="Standard 6 6 2" xfId="784" xr:uid="{00000000-0005-0000-0000-0000F0040000}"/>
    <cellStyle name="Standard 6 7" xfId="785" xr:uid="{00000000-0005-0000-0000-0000F1040000}"/>
    <cellStyle name="Standard 6 8" xfId="786" xr:uid="{00000000-0005-0000-0000-0000F2040000}"/>
    <cellStyle name="Standard 6 9" xfId="787" xr:uid="{00000000-0005-0000-0000-0000F3040000}"/>
    <cellStyle name="Standard 7" xfId="17" xr:uid="{00000000-0005-0000-0000-0000F4040000}"/>
    <cellStyle name="Standard 7 2" xfId="788" xr:uid="{00000000-0005-0000-0000-0000F5040000}"/>
    <cellStyle name="Standard_Gas2007Jahr_PnSp" xfId="3" xr:uid="{00000000-0005-0000-0000-0000F6040000}"/>
    <cellStyle name="Standard_TestGas2007Jahr_Net" xfId="4" xr:uid="{00000000-0005-0000-0000-0000F8040000}"/>
    <cellStyle name="Standard_TestGas2008Mon" xfId="5" xr:uid="{00000000-0005-0000-0000-0000F9040000}"/>
  </cellStyles>
  <dxfs count="12">
    <dxf>
      <fill>
        <patternFill>
          <bgColor rgb="FFFF0000"/>
        </patternFill>
      </fill>
    </dxf>
    <dxf>
      <fill>
        <patternFill>
          <bgColor rgb="FFFF6969"/>
        </patternFill>
      </fill>
    </dxf>
    <dxf>
      <fill>
        <patternFill>
          <bgColor rgb="FFFF6969"/>
        </patternFill>
      </fill>
    </dxf>
    <dxf>
      <fill>
        <patternFill>
          <bgColor rgb="FFFF5050"/>
        </patternFill>
      </fill>
    </dxf>
    <dxf>
      <fill>
        <patternFill>
          <bgColor rgb="FFFF505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0</xdr:col>
      <xdr:colOff>2073742</xdr:colOff>
      <xdr:row>0</xdr:row>
      <xdr:rowOff>588481</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61925" y="85725"/>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95250</xdr:rowOff>
    </xdr:from>
    <xdr:ext cx="1909912" cy="502756"/>
    <xdr:pic>
      <xdr:nvPicPr>
        <xdr:cNvPr id="2" name="Grafik 1">
          <a:extLst>
            <a:ext uri="{FF2B5EF4-FFF2-40B4-BE49-F238E27FC236}">
              <a16:creationId xmlns:a16="http://schemas.microsoft.com/office/drawing/2014/main" id="{38AE4A0A-6ACC-433A-8A18-5726D3848F7C}"/>
            </a:ext>
          </a:extLst>
        </xdr:cNvPr>
        <xdr:cNvPicPr>
          <a:picLocks noChangeAspect="1"/>
        </xdr:cNvPicPr>
      </xdr:nvPicPr>
      <xdr:blipFill>
        <a:blip xmlns:r="http://schemas.openxmlformats.org/officeDocument/2006/relationships" r:embed="rId1"/>
        <a:stretch>
          <a:fillRect/>
        </a:stretch>
      </xdr:blipFill>
      <xdr:spPr>
        <a:xfrm>
          <a:off x="161925" y="95250"/>
          <a:ext cx="1909912" cy="502756"/>
        </a:xfrm>
        <a:prstGeom prst="rect">
          <a:avLst/>
        </a:prstGeom>
        <a:effectLst>
          <a:reflection stA="45000" endPos="4000" dist="50800" dir="5400000" sy="-100000" algn="bl" rotWithShape="0"/>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2092792</xdr:colOff>
      <xdr:row>0</xdr:row>
      <xdr:rowOff>502756</xdr:rowOff>
    </xdr:to>
    <xdr:pic>
      <xdr:nvPicPr>
        <xdr:cNvPr id="3" name="Grafik 2">
          <a:extLst>
            <a:ext uri="{FF2B5EF4-FFF2-40B4-BE49-F238E27FC236}">
              <a16:creationId xmlns:a16="http://schemas.microsoft.com/office/drawing/2014/main" id="{0713CF2C-7F50-4CD0-A425-1559182731FC}"/>
            </a:ext>
          </a:extLst>
        </xdr:cNvPr>
        <xdr:cNvPicPr>
          <a:picLocks noChangeAspect="1"/>
        </xdr:cNvPicPr>
      </xdr:nvPicPr>
      <xdr:blipFill>
        <a:blip xmlns:r="http://schemas.openxmlformats.org/officeDocument/2006/relationships" r:embed="rId1"/>
        <a:stretch>
          <a:fillRect/>
        </a:stretch>
      </xdr:blipFill>
      <xdr:spPr>
        <a:xfrm>
          <a:off x="180975" y="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1</xdr:col>
      <xdr:colOff>6817</xdr:colOff>
      <xdr:row>2</xdr:row>
      <xdr:rowOff>169381</xdr:rowOff>
    </xdr:to>
    <xdr:pic>
      <xdr:nvPicPr>
        <xdr:cNvPr id="3" name="Grafik 2">
          <a:extLst>
            <a:ext uri="{FF2B5EF4-FFF2-40B4-BE49-F238E27FC236}">
              <a16:creationId xmlns:a16="http://schemas.microsoft.com/office/drawing/2014/main" id="{D09AD661-8409-4DC3-B55C-AEE8DA0BC4EA}"/>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5A90A4F0-9E65-41D8-9A59-E990E5BCDB51}"/>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169381</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0"/>
  <sheetViews>
    <sheetView showGridLines="0" tabSelected="1" showOutlineSymbols="0" zoomScaleNormal="100" workbookViewId="0"/>
  </sheetViews>
  <sheetFormatPr baseColWidth="10" defaultColWidth="10.42578125" defaultRowHeight="12.75" x14ac:dyDescent="0.2"/>
  <cols>
    <col min="1" max="1" width="31.42578125" style="6" bestFit="1" customWidth="1"/>
    <col min="2" max="2" width="55.42578125" style="6" customWidth="1"/>
    <col min="3" max="3" width="12.42578125" style="6" customWidth="1"/>
    <col min="4" max="4" width="20.42578125" style="2" customWidth="1"/>
    <col min="5" max="5" width="50.42578125" style="2" customWidth="1"/>
    <col min="6" max="16384" width="10.42578125" style="2"/>
  </cols>
  <sheetData>
    <row r="1" spans="1:5" ht="50.1" customHeight="1" x14ac:dyDescent="0.2">
      <c r="B1" s="1"/>
    </row>
    <row r="2" spans="1:5" ht="15.75" customHeight="1" x14ac:dyDescent="0.2">
      <c r="A2" s="8" t="s">
        <v>0</v>
      </c>
    </row>
    <row r="3" spans="1:5" x14ac:dyDescent="0.2">
      <c r="A3" s="7" t="s">
        <v>3</v>
      </c>
      <c r="B3" s="94" t="s">
        <v>111</v>
      </c>
      <c r="C3" s="46"/>
      <c r="D3" s="23" t="s">
        <v>112</v>
      </c>
      <c r="E3" s="4"/>
    </row>
    <row r="4" spans="1:5" x14ac:dyDescent="0.2">
      <c r="A4" s="7"/>
      <c r="B4" s="95" t="s">
        <v>12</v>
      </c>
      <c r="D4" s="4" t="s">
        <v>88</v>
      </c>
    </row>
    <row r="5" spans="1:5" x14ac:dyDescent="0.2">
      <c r="A5" s="2"/>
      <c r="B5" s="94" t="str">
        <f>"15. Februar "&amp;B11+1&amp;" sowie gegebenenfalls Aktualisierung"</f>
        <v>15. Februar 2027 sowie gegebenenfalls Aktualisierung</v>
      </c>
      <c r="D5" s="46" t="s">
        <v>117</v>
      </c>
    </row>
    <row r="6" spans="1:5" x14ac:dyDescent="0.2">
      <c r="B6" s="94"/>
      <c r="D6" s="46"/>
    </row>
    <row r="7" spans="1:5" x14ac:dyDescent="0.2">
      <c r="A7" s="90" t="s">
        <v>103</v>
      </c>
      <c r="B7" s="91" t="s">
        <v>2</v>
      </c>
    </row>
    <row r="8" spans="1:5" x14ac:dyDescent="0.2">
      <c r="A8" s="90" t="s">
        <v>4</v>
      </c>
      <c r="B8" s="92" t="s">
        <v>102</v>
      </c>
      <c r="C8" s="2"/>
    </row>
    <row r="9" spans="1:5" s="4" customFormat="1" x14ac:dyDescent="0.2">
      <c r="A9" s="90" t="s">
        <v>104</v>
      </c>
      <c r="B9" s="93" t="s">
        <v>105</v>
      </c>
    </row>
    <row r="10" spans="1:5" s="4" customFormat="1" ht="15.75" x14ac:dyDescent="0.2">
      <c r="A10" s="136" t="s">
        <v>122</v>
      </c>
      <c r="B10" s="137"/>
      <c r="C10" s="2"/>
      <c r="D10" s="130" t="s">
        <v>10</v>
      </c>
      <c r="E10" s="133"/>
    </row>
    <row r="11" spans="1:5" ht="15.75" x14ac:dyDescent="0.2">
      <c r="A11" s="40" t="s">
        <v>5</v>
      </c>
      <c r="B11" s="59">
        <v>2026</v>
      </c>
      <c r="C11" s="6" t="str">
        <f>IF(B11="","Pflichtfeld!","")</f>
        <v/>
      </c>
      <c r="D11" s="131"/>
      <c r="E11" s="134"/>
    </row>
    <row r="12" spans="1:5" ht="15.75" x14ac:dyDescent="0.2">
      <c r="A12" s="41" t="s">
        <v>6</v>
      </c>
      <c r="B12" s="29"/>
      <c r="C12" s="32" t="str">
        <f>IF(B12="","Pflichtfeld!","")</f>
        <v>Pflichtfeld!</v>
      </c>
      <c r="D12" s="131"/>
      <c r="E12" s="134"/>
    </row>
    <row r="13" spans="1:5" s="4" customFormat="1" ht="15" x14ac:dyDescent="0.2">
      <c r="A13" s="87" t="s">
        <v>100</v>
      </c>
      <c r="B13" s="33" t="str">
        <f>IFERROR(VLOOKUP(B12,L!$A$11:$B$20,2,0),"")</f>
        <v/>
      </c>
      <c r="C13" s="32" t="str">
        <f>IF(AND($B$12&lt;&gt;"",B13=""),"Pflichtfeld!","")</f>
        <v/>
      </c>
      <c r="D13" s="131"/>
      <c r="E13" s="134"/>
    </row>
    <row r="14" spans="1:5" s="4" customFormat="1" x14ac:dyDescent="0.2">
      <c r="A14" s="42" t="s">
        <v>1</v>
      </c>
      <c r="B14" s="30"/>
      <c r="C14" s="32" t="str">
        <f>IF(AND($B$12&lt;&gt;"",B14=""),"Pflichtfeld!","")</f>
        <v/>
      </c>
      <c r="D14" s="131"/>
      <c r="E14" s="134"/>
    </row>
    <row r="15" spans="1:5" s="4" customFormat="1" x14ac:dyDescent="0.2">
      <c r="A15" s="43" t="s">
        <v>7</v>
      </c>
      <c r="B15" s="30"/>
      <c r="C15" s="32" t="str">
        <f>IF(AND($B$12&lt;&gt;"",B15=""),"Pflichtfeld!","")</f>
        <v/>
      </c>
      <c r="D15" s="131"/>
      <c r="E15" s="134"/>
    </row>
    <row r="16" spans="1:5" x14ac:dyDescent="0.2">
      <c r="A16" s="44" t="s">
        <v>8</v>
      </c>
      <c r="B16" s="31"/>
      <c r="C16" s="32" t="str">
        <f>IF(AND($B$12&lt;&gt;"",B16=""),"Pflichtfeld!","")</f>
        <v/>
      </c>
      <c r="D16" s="132"/>
      <c r="E16" s="135"/>
    </row>
    <row r="19" spans="1:5" ht="249.95" customHeight="1" x14ac:dyDescent="0.2">
      <c r="A19" s="138" t="s">
        <v>121</v>
      </c>
      <c r="B19" s="139"/>
      <c r="C19" s="139"/>
      <c r="D19" s="139"/>
      <c r="E19" s="140"/>
    </row>
    <row r="20" spans="1:5" x14ac:dyDescent="0.2">
      <c r="A20" s="89"/>
      <c r="B20" s="89"/>
      <c r="C20" s="2"/>
    </row>
    <row r="21" spans="1:5" x14ac:dyDescent="0.2">
      <c r="C21" s="2"/>
    </row>
    <row r="22" spans="1:5" x14ac:dyDescent="0.2">
      <c r="A22" s="2"/>
      <c r="B22" s="2"/>
      <c r="C22" s="2"/>
    </row>
    <row r="23" spans="1:5" x14ac:dyDescent="0.2">
      <c r="A23" s="2"/>
      <c r="B23" s="2"/>
      <c r="C23" s="2"/>
    </row>
    <row r="24" spans="1:5" x14ac:dyDescent="0.2">
      <c r="A24" s="2"/>
      <c r="B24" s="2"/>
      <c r="C24" s="2"/>
    </row>
    <row r="25" spans="1:5" x14ac:dyDescent="0.2">
      <c r="A25" s="2"/>
      <c r="B25" s="2"/>
      <c r="C25" s="2"/>
    </row>
    <row r="26" spans="1:5" x14ac:dyDescent="0.2">
      <c r="A26" s="2"/>
      <c r="B26" s="2"/>
      <c r="C26" s="2"/>
    </row>
    <row r="27" spans="1:5" x14ac:dyDescent="0.2">
      <c r="A27" s="2"/>
      <c r="B27" s="2"/>
      <c r="C27" s="2"/>
    </row>
    <row r="28" spans="1:5" x14ac:dyDescent="0.2">
      <c r="A28" s="2"/>
      <c r="B28" s="2"/>
      <c r="C28" s="2"/>
    </row>
    <row r="29" spans="1:5" x14ac:dyDescent="0.2">
      <c r="A29" s="2"/>
      <c r="B29" s="2"/>
      <c r="C29" s="2"/>
    </row>
    <row r="30" spans="1:5" x14ac:dyDescent="0.2">
      <c r="A30" s="2"/>
      <c r="B30" s="2"/>
      <c r="C30" s="2"/>
    </row>
    <row r="31" spans="1:5" x14ac:dyDescent="0.2">
      <c r="A31" s="2"/>
      <c r="B31" s="2"/>
      <c r="C31" s="2"/>
    </row>
    <row r="32" spans="1:5" x14ac:dyDescent="0.2">
      <c r="A32" s="2"/>
      <c r="B32" s="2"/>
      <c r="C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sheetData>
  <sheetProtection algorithmName="SHA-512" hashValue="0OFEXIzP+9zpR8MNMonEwNpnhHGdZIlou1NAJ1eK2vkAHJO7S6STRu91vN3SleA9U5H8BZzYGBG8D7n62/5Z1g==" saltValue="YejAuiysP+6BYirG6+vjVg==" spinCount="100000" sheet="1" objects="1" scenarios="1" formatCells="0" formatColumns="0" formatRows="0"/>
  <mergeCells count="4">
    <mergeCell ref="D10:D16"/>
    <mergeCell ref="E10:E16"/>
    <mergeCell ref="A10:B10"/>
    <mergeCell ref="A19:E19"/>
  </mergeCells>
  <phoneticPr fontId="4" type="noConversion"/>
  <conditionalFormatting sqref="B12">
    <cfRule type="expression" dxfId="11" priority="8" stopIfTrue="1">
      <formula>$B$12=""</formula>
    </cfRule>
  </conditionalFormatting>
  <conditionalFormatting sqref="B14:B16">
    <cfRule type="expression" dxfId="10" priority="7" stopIfTrue="1">
      <formula>AND($B$12&lt;&gt;"",B14="")</formula>
    </cfRule>
  </conditionalFormatting>
  <hyperlinks>
    <hyperlink ref="B9"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725C-CCB3-4899-9311-216F5E145A09}">
  <sheetPr>
    <outlinePr showOutlineSymbols="0"/>
    <pageSetUpPr fitToPage="1"/>
  </sheetPr>
  <dimension ref="A1:O381"/>
  <sheetViews>
    <sheetView showGridLines="0" showOutlineSymbols="0" zoomScaleNormal="100" workbookViewId="0"/>
  </sheetViews>
  <sheetFormatPr baseColWidth="10" defaultColWidth="15.7109375" defaultRowHeight="12.75" x14ac:dyDescent="0.2"/>
  <cols>
    <col min="1" max="1" width="23.7109375" style="9" customWidth="1"/>
    <col min="2" max="8" width="16" style="9" customWidth="1"/>
    <col min="9" max="9" width="16" style="27" customWidth="1"/>
    <col min="10" max="10" width="16" style="9" customWidth="1"/>
    <col min="11" max="11" width="16" style="27" customWidth="1"/>
    <col min="12" max="12" width="16" style="9" customWidth="1"/>
    <col min="13" max="15" width="16" style="27" customWidth="1"/>
    <col min="16" max="16384" width="15.7109375" style="27"/>
  </cols>
  <sheetData>
    <row r="1" spans="1:15" ht="15.75" customHeight="1" x14ac:dyDescent="0.2">
      <c r="A1" s="24"/>
    </row>
    <row r="2" spans="1:15" ht="15.75" customHeight="1" x14ac:dyDescent="0.2"/>
    <row r="3" spans="1:15" ht="15.75" customHeight="1" x14ac:dyDescent="0.2">
      <c r="A3" s="24"/>
    </row>
    <row r="4" spans="1:15" ht="15.75" customHeight="1" x14ac:dyDescent="0.2">
      <c r="A4" s="25" t="s">
        <v>0</v>
      </c>
    </row>
    <row r="5" spans="1:15" ht="15.75" x14ac:dyDescent="0.2">
      <c r="A5" s="39" t="str">
        <f>"Tages- / Wochenerhebung "&amp;"Betreiber von Speicheranlagen " &amp;U!$B$11</f>
        <v>Tages- / Wochenerhebung Betreiber von Speicheranlagen 2026</v>
      </c>
      <c r="B5" s="126"/>
      <c r="C5" s="126"/>
      <c r="D5" s="126"/>
      <c r="E5" s="104" t="s">
        <v>118</v>
      </c>
    </row>
    <row r="6" spans="1:15" ht="15.75" x14ac:dyDescent="0.2">
      <c r="A6" s="129" t="s">
        <v>6</v>
      </c>
      <c r="B6" s="129" t="str">
        <f>IF(U!B12&lt;&gt;"",U!B12,"")</f>
        <v/>
      </c>
      <c r="C6" s="128"/>
      <c r="D6" s="127"/>
      <c r="O6" s="102" t="s">
        <v>110</v>
      </c>
    </row>
    <row r="7" spans="1:15" ht="15.75" customHeight="1" x14ac:dyDescent="0.2">
      <c r="A7" s="39" t="s">
        <v>107</v>
      </c>
      <c r="B7" s="60"/>
      <c r="C7" s="60"/>
      <c r="D7" s="61"/>
      <c r="E7" s="101"/>
      <c r="F7" s="108"/>
      <c r="G7" s="108"/>
      <c r="H7" s="108"/>
      <c r="I7" s="108"/>
      <c r="J7" s="108"/>
      <c r="K7" s="108"/>
      <c r="L7" s="108"/>
      <c r="M7" s="108"/>
      <c r="N7" s="108"/>
      <c r="O7" s="109"/>
    </row>
    <row r="8" spans="1:15" ht="21.75" customHeight="1" x14ac:dyDescent="0.2">
      <c r="A8" s="143" t="s">
        <v>109</v>
      </c>
      <c r="B8" s="141" t="s">
        <v>108</v>
      </c>
      <c r="C8" s="142"/>
      <c r="D8" s="147"/>
      <c r="E8" s="146"/>
      <c r="F8" s="145"/>
      <c r="G8" s="146"/>
      <c r="H8" s="145"/>
      <c r="I8" s="146"/>
      <c r="J8" s="145"/>
      <c r="K8" s="146"/>
      <c r="L8" s="145"/>
      <c r="M8" s="146"/>
      <c r="N8" s="145"/>
      <c r="O8" s="146"/>
    </row>
    <row r="9" spans="1:15" ht="33" customHeight="1" x14ac:dyDescent="0.2">
      <c r="A9" s="144"/>
      <c r="B9" s="35" t="s">
        <v>109</v>
      </c>
      <c r="C9" s="35" t="s">
        <v>72</v>
      </c>
      <c r="D9" s="35" t="s">
        <v>109</v>
      </c>
      <c r="E9" s="35" t="s">
        <v>72</v>
      </c>
      <c r="F9" s="35" t="s">
        <v>109</v>
      </c>
      <c r="G9" s="35" t="s">
        <v>72</v>
      </c>
      <c r="H9" s="35" t="s">
        <v>109</v>
      </c>
      <c r="I9" s="35" t="s">
        <v>72</v>
      </c>
      <c r="J9" s="35" t="s">
        <v>109</v>
      </c>
      <c r="K9" s="35" t="s">
        <v>72</v>
      </c>
      <c r="L9" s="35" t="s">
        <v>109</v>
      </c>
      <c r="M9" s="35" t="s">
        <v>72</v>
      </c>
      <c r="N9" s="35" t="s">
        <v>109</v>
      </c>
      <c r="O9" s="35" t="s">
        <v>72</v>
      </c>
    </row>
    <row r="10" spans="1:15" x14ac:dyDescent="0.2">
      <c r="A10" s="35" t="s">
        <v>106</v>
      </c>
      <c r="B10" s="35" t="s">
        <v>16</v>
      </c>
      <c r="C10" s="35" t="s">
        <v>16</v>
      </c>
      <c r="D10" s="35" t="s">
        <v>16</v>
      </c>
      <c r="E10" s="35" t="s">
        <v>16</v>
      </c>
      <c r="F10" s="35" t="s">
        <v>16</v>
      </c>
      <c r="G10" s="35" t="s">
        <v>16</v>
      </c>
      <c r="H10" s="35" t="s">
        <v>16</v>
      </c>
      <c r="I10" s="35" t="s">
        <v>16</v>
      </c>
      <c r="J10" s="35" t="s">
        <v>16</v>
      </c>
      <c r="K10" s="35" t="s">
        <v>16</v>
      </c>
      <c r="L10" s="35" t="s">
        <v>16</v>
      </c>
      <c r="M10" s="35" t="s">
        <v>16</v>
      </c>
      <c r="N10" s="35" t="s">
        <v>16</v>
      </c>
      <c r="O10" s="35" t="s">
        <v>16</v>
      </c>
    </row>
    <row r="11" spans="1:15" x14ac:dyDescent="0.2">
      <c r="A11" s="100">
        <f>DATE(U!$B$11,1,1)</f>
        <v>46023</v>
      </c>
      <c r="B11" s="99" t="str">
        <f t="shared" ref="B11:C30" si="0">IF(SUMIF($D$9:$XFD$9,B$9,$D11:$XFD11)&gt;0,SUMIF($D$9:$XFD$9,B$9,$D11:$XFD11),"")</f>
        <v/>
      </c>
      <c r="C11" s="99" t="str">
        <f t="shared" si="0"/>
        <v/>
      </c>
      <c r="D11" s="96"/>
      <c r="E11" s="96"/>
      <c r="F11" s="96"/>
      <c r="G11" s="96"/>
      <c r="H11" s="96"/>
      <c r="I11" s="96"/>
      <c r="J11" s="96"/>
      <c r="K11" s="96"/>
      <c r="L11" s="96"/>
      <c r="M11" s="96"/>
      <c r="N11" s="96"/>
      <c r="O11" s="96"/>
    </row>
    <row r="12" spans="1:15" x14ac:dyDescent="0.2">
      <c r="A12" s="98">
        <f t="shared" ref="A12:A75" si="1">A11+1</f>
        <v>46024</v>
      </c>
      <c r="B12" s="97" t="str">
        <f t="shared" si="0"/>
        <v/>
      </c>
      <c r="C12" s="97" t="str">
        <f t="shared" si="0"/>
        <v/>
      </c>
      <c r="D12" s="96"/>
      <c r="E12" s="96"/>
      <c r="F12" s="96"/>
      <c r="G12" s="96"/>
      <c r="H12" s="96"/>
      <c r="I12" s="96"/>
      <c r="J12" s="96"/>
      <c r="K12" s="96"/>
      <c r="L12" s="96"/>
      <c r="M12" s="96"/>
      <c r="N12" s="96"/>
      <c r="O12" s="96"/>
    </row>
    <row r="13" spans="1:15" x14ac:dyDescent="0.2">
      <c r="A13" s="98">
        <f t="shared" si="1"/>
        <v>46025</v>
      </c>
      <c r="B13" s="97" t="str">
        <f t="shared" si="0"/>
        <v/>
      </c>
      <c r="C13" s="97" t="str">
        <f t="shared" si="0"/>
        <v/>
      </c>
      <c r="D13" s="96"/>
      <c r="E13" s="96"/>
      <c r="F13" s="96"/>
      <c r="G13" s="96"/>
      <c r="H13" s="96"/>
      <c r="I13" s="96"/>
      <c r="J13" s="96"/>
      <c r="K13" s="96"/>
      <c r="L13" s="96"/>
      <c r="M13" s="96"/>
      <c r="N13" s="96"/>
      <c r="O13" s="96"/>
    </row>
    <row r="14" spans="1:15" x14ac:dyDescent="0.2">
      <c r="A14" s="98">
        <f t="shared" si="1"/>
        <v>46026</v>
      </c>
      <c r="B14" s="97" t="str">
        <f t="shared" si="0"/>
        <v/>
      </c>
      <c r="C14" s="97" t="str">
        <f t="shared" si="0"/>
        <v/>
      </c>
      <c r="D14" s="96"/>
      <c r="E14" s="96"/>
      <c r="F14" s="96"/>
      <c r="G14" s="96"/>
      <c r="H14" s="96"/>
      <c r="I14" s="96"/>
      <c r="J14" s="96"/>
      <c r="K14" s="96"/>
      <c r="L14" s="96"/>
      <c r="M14" s="96"/>
      <c r="N14" s="96"/>
      <c r="O14" s="96"/>
    </row>
    <row r="15" spans="1:15" x14ac:dyDescent="0.2">
      <c r="A15" s="98">
        <f t="shared" si="1"/>
        <v>46027</v>
      </c>
      <c r="B15" s="97" t="str">
        <f t="shared" si="0"/>
        <v/>
      </c>
      <c r="C15" s="97" t="str">
        <f t="shared" si="0"/>
        <v/>
      </c>
      <c r="D15" s="96"/>
      <c r="E15" s="96"/>
      <c r="F15" s="96"/>
      <c r="G15" s="96"/>
      <c r="H15" s="96"/>
      <c r="I15" s="96"/>
      <c r="J15" s="96"/>
      <c r="K15" s="96"/>
      <c r="L15" s="96"/>
      <c r="M15" s="96"/>
      <c r="N15" s="96"/>
      <c r="O15" s="96"/>
    </row>
    <row r="16" spans="1:15" x14ac:dyDescent="0.2">
      <c r="A16" s="98">
        <f t="shared" si="1"/>
        <v>46028</v>
      </c>
      <c r="B16" s="97" t="str">
        <f t="shared" si="0"/>
        <v/>
      </c>
      <c r="C16" s="97" t="str">
        <f t="shared" si="0"/>
        <v/>
      </c>
      <c r="D16" s="96"/>
      <c r="E16" s="96"/>
      <c r="F16" s="96"/>
      <c r="G16" s="96"/>
      <c r="H16" s="96"/>
      <c r="I16" s="96"/>
      <c r="J16" s="96"/>
      <c r="K16" s="96"/>
      <c r="L16" s="96"/>
      <c r="M16" s="96"/>
      <c r="N16" s="96"/>
      <c r="O16" s="96"/>
    </row>
    <row r="17" spans="1:15" x14ac:dyDescent="0.2">
      <c r="A17" s="98">
        <f t="shared" si="1"/>
        <v>46029</v>
      </c>
      <c r="B17" s="97" t="str">
        <f t="shared" si="0"/>
        <v/>
      </c>
      <c r="C17" s="97" t="str">
        <f t="shared" si="0"/>
        <v/>
      </c>
      <c r="D17" s="96"/>
      <c r="E17" s="96"/>
      <c r="F17" s="96"/>
      <c r="G17" s="96"/>
      <c r="H17" s="96"/>
      <c r="I17" s="96"/>
      <c r="J17" s="96"/>
      <c r="K17" s="96"/>
      <c r="L17" s="96"/>
      <c r="M17" s="96"/>
      <c r="N17" s="96"/>
      <c r="O17" s="96"/>
    </row>
    <row r="18" spans="1:15" x14ac:dyDescent="0.2">
      <c r="A18" s="98">
        <f t="shared" si="1"/>
        <v>46030</v>
      </c>
      <c r="B18" s="97" t="str">
        <f t="shared" si="0"/>
        <v/>
      </c>
      <c r="C18" s="97" t="str">
        <f t="shared" si="0"/>
        <v/>
      </c>
      <c r="D18" s="96"/>
      <c r="E18" s="96"/>
      <c r="F18" s="96"/>
      <c r="G18" s="96"/>
      <c r="H18" s="96"/>
      <c r="I18" s="96"/>
      <c r="J18" s="96"/>
      <c r="K18" s="96"/>
      <c r="L18" s="96"/>
      <c r="M18" s="96"/>
      <c r="N18" s="96"/>
      <c r="O18" s="96"/>
    </row>
    <row r="19" spans="1:15" x14ac:dyDescent="0.2">
      <c r="A19" s="98">
        <f t="shared" si="1"/>
        <v>46031</v>
      </c>
      <c r="B19" s="97" t="str">
        <f t="shared" si="0"/>
        <v/>
      </c>
      <c r="C19" s="97" t="str">
        <f t="shared" si="0"/>
        <v/>
      </c>
      <c r="D19" s="96"/>
      <c r="E19" s="96"/>
      <c r="F19" s="96"/>
      <c r="G19" s="96"/>
      <c r="H19" s="96"/>
      <c r="I19" s="96"/>
      <c r="J19" s="96"/>
      <c r="K19" s="96"/>
      <c r="L19" s="96"/>
      <c r="M19" s="96"/>
      <c r="N19" s="96"/>
      <c r="O19" s="96"/>
    </row>
    <row r="20" spans="1:15" x14ac:dyDescent="0.2">
      <c r="A20" s="98">
        <f t="shared" si="1"/>
        <v>46032</v>
      </c>
      <c r="B20" s="97" t="str">
        <f t="shared" si="0"/>
        <v/>
      </c>
      <c r="C20" s="97" t="str">
        <f t="shared" si="0"/>
        <v/>
      </c>
      <c r="D20" s="96"/>
      <c r="E20" s="96"/>
      <c r="F20" s="96"/>
      <c r="G20" s="96"/>
      <c r="H20" s="96"/>
      <c r="I20" s="96"/>
      <c r="J20" s="96"/>
      <c r="K20" s="96"/>
      <c r="L20" s="96"/>
      <c r="M20" s="96"/>
      <c r="N20" s="96"/>
      <c r="O20" s="96"/>
    </row>
    <row r="21" spans="1:15" x14ac:dyDescent="0.2">
      <c r="A21" s="98">
        <f t="shared" si="1"/>
        <v>46033</v>
      </c>
      <c r="B21" s="97" t="str">
        <f t="shared" si="0"/>
        <v/>
      </c>
      <c r="C21" s="97" t="str">
        <f t="shared" si="0"/>
        <v/>
      </c>
      <c r="D21" s="96"/>
      <c r="E21" s="96"/>
      <c r="F21" s="96"/>
      <c r="G21" s="96"/>
      <c r="H21" s="96"/>
      <c r="I21" s="96"/>
      <c r="J21" s="96"/>
      <c r="K21" s="96"/>
      <c r="L21" s="96"/>
      <c r="M21" s="96"/>
      <c r="N21" s="96"/>
      <c r="O21" s="96"/>
    </row>
    <row r="22" spans="1:15" x14ac:dyDescent="0.2">
      <c r="A22" s="98">
        <f t="shared" si="1"/>
        <v>46034</v>
      </c>
      <c r="B22" s="97" t="str">
        <f t="shared" si="0"/>
        <v/>
      </c>
      <c r="C22" s="97" t="str">
        <f t="shared" si="0"/>
        <v/>
      </c>
      <c r="D22" s="96"/>
      <c r="E22" s="96"/>
      <c r="F22" s="96"/>
      <c r="G22" s="96"/>
      <c r="H22" s="96"/>
      <c r="I22" s="96"/>
      <c r="J22" s="96"/>
      <c r="K22" s="96"/>
      <c r="L22" s="96"/>
      <c r="M22" s="96"/>
      <c r="N22" s="96"/>
      <c r="O22" s="96"/>
    </row>
    <row r="23" spans="1:15" x14ac:dyDescent="0.2">
      <c r="A23" s="98">
        <f t="shared" si="1"/>
        <v>46035</v>
      </c>
      <c r="B23" s="97" t="str">
        <f t="shared" si="0"/>
        <v/>
      </c>
      <c r="C23" s="97" t="str">
        <f t="shared" si="0"/>
        <v/>
      </c>
      <c r="D23" s="96"/>
      <c r="E23" s="96"/>
      <c r="F23" s="96"/>
      <c r="G23" s="96"/>
      <c r="H23" s="96"/>
      <c r="I23" s="96"/>
      <c r="J23" s="96"/>
      <c r="K23" s="96"/>
      <c r="L23" s="96"/>
      <c r="M23" s="96"/>
      <c r="N23" s="96"/>
      <c r="O23" s="96"/>
    </row>
    <row r="24" spans="1:15" x14ac:dyDescent="0.2">
      <c r="A24" s="98">
        <f t="shared" si="1"/>
        <v>46036</v>
      </c>
      <c r="B24" s="97" t="str">
        <f t="shared" si="0"/>
        <v/>
      </c>
      <c r="C24" s="97" t="str">
        <f t="shared" si="0"/>
        <v/>
      </c>
      <c r="D24" s="96"/>
      <c r="E24" s="96"/>
      <c r="F24" s="96"/>
      <c r="G24" s="96"/>
      <c r="H24" s="96"/>
      <c r="I24" s="96"/>
      <c r="J24" s="96"/>
      <c r="K24" s="96"/>
      <c r="L24" s="96"/>
      <c r="M24" s="96"/>
      <c r="N24" s="96"/>
      <c r="O24" s="96"/>
    </row>
    <row r="25" spans="1:15" x14ac:dyDescent="0.2">
      <c r="A25" s="98">
        <f t="shared" si="1"/>
        <v>46037</v>
      </c>
      <c r="B25" s="97" t="str">
        <f t="shared" si="0"/>
        <v/>
      </c>
      <c r="C25" s="97" t="str">
        <f t="shared" si="0"/>
        <v/>
      </c>
      <c r="D25" s="96"/>
      <c r="E25" s="96"/>
      <c r="F25" s="96"/>
      <c r="G25" s="96"/>
      <c r="H25" s="96"/>
      <c r="I25" s="96"/>
      <c r="J25" s="96"/>
      <c r="K25" s="96"/>
      <c r="L25" s="96"/>
      <c r="M25" s="96"/>
      <c r="N25" s="96"/>
      <c r="O25" s="96"/>
    </row>
    <row r="26" spans="1:15" x14ac:dyDescent="0.2">
      <c r="A26" s="98">
        <f t="shared" si="1"/>
        <v>46038</v>
      </c>
      <c r="B26" s="97" t="str">
        <f t="shared" si="0"/>
        <v/>
      </c>
      <c r="C26" s="97" t="str">
        <f t="shared" si="0"/>
        <v/>
      </c>
      <c r="D26" s="96"/>
      <c r="E26" s="96"/>
      <c r="F26" s="96"/>
      <c r="G26" s="96"/>
      <c r="H26" s="96"/>
      <c r="I26" s="96"/>
      <c r="J26" s="96"/>
      <c r="K26" s="96"/>
      <c r="L26" s="96"/>
      <c r="M26" s="96"/>
      <c r="N26" s="96"/>
      <c r="O26" s="96"/>
    </row>
    <row r="27" spans="1:15" x14ac:dyDescent="0.2">
      <c r="A27" s="98">
        <f t="shared" si="1"/>
        <v>46039</v>
      </c>
      <c r="B27" s="97" t="str">
        <f t="shared" si="0"/>
        <v/>
      </c>
      <c r="C27" s="97" t="str">
        <f t="shared" si="0"/>
        <v/>
      </c>
      <c r="D27" s="96"/>
      <c r="E27" s="96"/>
      <c r="F27" s="96"/>
      <c r="G27" s="96"/>
      <c r="H27" s="96"/>
      <c r="I27" s="96"/>
      <c r="J27" s="96"/>
      <c r="K27" s="96"/>
      <c r="L27" s="96"/>
      <c r="M27" s="96"/>
      <c r="N27" s="96"/>
      <c r="O27" s="96"/>
    </row>
    <row r="28" spans="1:15" x14ac:dyDescent="0.2">
      <c r="A28" s="98">
        <f t="shared" si="1"/>
        <v>46040</v>
      </c>
      <c r="B28" s="97" t="str">
        <f t="shared" si="0"/>
        <v/>
      </c>
      <c r="C28" s="97" t="str">
        <f t="shared" si="0"/>
        <v/>
      </c>
      <c r="D28" s="96"/>
      <c r="E28" s="96"/>
      <c r="F28" s="96"/>
      <c r="G28" s="96"/>
      <c r="H28" s="96"/>
      <c r="I28" s="96"/>
      <c r="J28" s="96"/>
      <c r="K28" s="96"/>
      <c r="L28" s="96"/>
      <c r="M28" s="96"/>
      <c r="N28" s="96"/>
      <c r="O28" s="96"/>
    </row>
    <row r="29" spans="1:15" x14ac:dyDescent="0.2">
      <c r="A29" s="98">
        <f t="shared" si="1"/>
        <v>46041</v>
      </c>
      <c r="B29" s="97" t="str">
        <f t="shared" si="0"/>
        <v/>
      </c>
      <c r="C29" s="97" t="str">
        <f t="shared" si="0"/>
        <v/>
      </c>
      <c r="D29" s="96"/>
      <c r="E29" s="96"/>
      <c r="F29" s="96"/>
      <c r="G29" s="96"/>
      <c r="H29" s="96"/>
      <c r="I29" s="96"/>
      <c r="J29" s="96"/>
      <c r="K29" s="96"/>
      <c r="L29" s="96"/>
      <c r="M29" s="96"/>
      <c r="N29" s="96"/>
      <c r="O29" s="96"/>
    </row>
    <row r="30" spans="1:15" x14ac:dyDescent="0.2">
      <c r="A30" s="98">
        <f t="shared" si="1"/>
        <v>46042</v>
      </c>
      <c r="B30" s="97" t="str">
        <f t="shared" si="0"/>
        <v/>
      </c>
      <c r="C30" s="97" t="str">
        <f t="shared" si="0"/>
        <v/>
      </c>
      <c r="D30" s="96"/>
      <c r="E30" s="96"/>
      <c r="F30" s="96"/>
      <c r="G30" s="96"/>
      <c r="H30" s="96"/>
      <c r="I30" s="96"/>
      <c r="J30" s="96"/>
      <c r="K30" s="96"/>
      <c r="L30" s="96"/>
      <c r="M30" s="96"/>
      <c r="N30" s="96"/>
      <c r="O30" s="96"/>
    </row>
    <row r="31" spans="1:15" x14ac:dyDescent="0.2">
      <c r="A31" s="98">
        <f t="shared" si="1"/>
        <v>46043</v>
      </c>
      <c r="B31" s="97" t="str">
        <f t="shared" ref="B31:C50" si="2">IF(SUMIF($D$9:$XFD$9,B$9,$D31:$XFD31)&gt;0,SUMIF($D$9:$XFD$9,B$9,$D31:$XFD31),"")</f>
        <v/>
      </c>
      <c r="C31" s="97" t="str">
        <f t="shared" si="2"/>
        <v/>
      </c>
      <c r="D31" s="96"/>
      <c r="E31" s="96"/>
      <c r="F31" s="96"/>
      <c r="G31" s="96"/>
      <c r="H31" s="96"/>
      <c r="I31" s="96"/>
      <c r="J31" s="96"/>
      <c r="K31" s="96"/>
      <c r="L31" s="96"/>
      <c r="M31" s="96"/>
      <c r="N31" s="96"/>
      <c r="O31" s="96"/>
    </row>
    <row r="32" spans="1:15" x14ac:dyDescent="0.2">
      <c r="A32" s="98">
        <f t="shared" si="1"/>
        <v>46044</v>
      </c>
      <c r="B32" s="97" t="str">
        <f t="shared" si="2"/>
        <v/>
      </c>
      <c r="C32" s="97" t="str">
        <f t="shared" si="2"/>
        <v/>
      </c>
      <c r="D32" s="96"/>
      <c r="E32" s="96"/>
      <c r="F32" s="96"/>
      <c r="G32" s="96"/>
      <c r="H32" s="96"/>
      <c r="I32" s="96"/>
      <c r="J32" s="96"/>
      <c r="K32" s="96"/>
      <c r="L32" s="96"/>
      <c r="M32" s="96"/>
      <c r="N32" s="96"/>
      <c r="O32" s="96"/>
    </row>
    <row r="33" spans="1:15" x14ac:dyDescent="0.2">
      <c r="A33" s="98">
        <f t="shared" si="1"/>
        <v>46045</v>
      </c>
      <c r="B33" s="97" t="str">
        <f t="shared" si="2"/>
        <v/>
      </c>
      <c r="C33" s="97" t="str">
        <f t="shared" si="2"/>
        <v/>
      </c>
      <c r="D33" s="96"/>
      <c r="E33" s="96"/>
      <c r="F33" s="96"/>
      <c r="G33" s="96"/>
      <c r="H33" s="96"/>
      <c r="I33" s="96"/>
      <c r="J33" s="96"/>
      <c r="K33" s="96"/>
      <c r="L33" s="96"/>
      <c r="M33" s="96"/>
      <c r="N33" s="96"/>
      <c r="O33" s="96"/>
    </row>
    <row r="34" spans="1:15" x14ac:dyDescent="0.2">
      <c r="A34" s="98">
        <f t="shared" si="1"/>
        <v>46046</v>
      </c>
      <c r="B34" s="97" t="str">
        <f t="shared" si="2"/>
        <v/>
      </c>
      <c r="C34" s="97" t="str">
        <f t="shared" si="2"/>
        <v/>
      </c>
      <c r="D34" s="96"/>
      <c r="E34" s="96"/>
      <c r="F34" s="96"/>
      <c r="G34" s="96"/>
      <c r="H34" s="96"/>
      <c r="I34" s="96"/>
      <c r="J34" s="96"/>
      <c r="K34" s="96"/>
      <c r="L34" s="96"/>
      <c r="M34" s="96"/>
      <c r="N34" s="96"/>
      <c r="O34" s="96"/>
    </row>
    <row r="35" spans="1:15" x14ac:dyDescent="0.2">
      <c r="A35" s="98">
        <f t="shared" si="1"/>
        <v>46047</v>
      </c>
      <c r="B35" s="97" t="str">
        <f t="shared" si="2"/>
        <v/>
      </c>
      <c r="C35" s="97" t="str">
        <f t="shared" si="2"/>
        <v/>
      </c>
      <c r="D35" s="96"/>
      <c r="E35" s="96"/>
      <c r="F35" s="96"/>
      <c r="G35" s="96"/>
      <c r="H35" s="96"/>
      <c r="I35" s="96"/>
      <c r="J35" s="96"/>
      <c r="K35" s="96"/>
      <c r="L35" s="96"/>
      <c r="M35" s="96"/>
      <c r="N35" s="96"/>
      <c r="O35" s="96"/>
    </row>
    <row r="36" spans="1:15" x14ac:dyDescent="0.2">
      <c r="A36" s="98">
        <f t="shared" si="1"/>
        <v>46048</v>
      </c>
      <c r="B36" s="97" t="str">
        <f t="shared" si="2"/>
        <v/>
      </c>
      <c r="C36" s="97" t="str">
        <f t="shared" si="2"/>
        <v/>
      </c>
      <c r="D36" s="96"/>
      <c r="E36" s="96"/>
      <c r="F36" s="96"/>
      <c r="G36" s="96"/>
      <c r="H36" s="96"/>
      <c r="I36" s="96"/>
      <c r="J36" s="96"/>
      <c r="K36" s="96"/>
      <c r="L36" s="96"/>
      <c r="M36" s="96"/>
      <c r="N36" s="96"/>
      <c r="O36" s="96"/>
    </row>
    <row r="37" spans="1:15" x14ac:dyDescent="0.2">
      <c r="A37" s="98">
        <f t="shared" si="1"/>
        <v>46049</v>
      </c>
      <c r="B37" s="97" t="str">
        <f t="shared" si="2"/>
        <v/>
      </c>
      <c r="C37" s="97" t="str">
        <f t="shared" si="2"/>
        <v/>
      </c>
      <c r="D37" s="96"/>
      <c r="E37" s="96"/>
      <c r="F37" s="96"/>
      <c r="G37" s="96"/>
      <c r="H37" s="96"/>
      <c r="I37" s="96"/>
      <c r="J37" s="96"/>
      <c r="K37" s="96"/>
      <c r="L37" s="96"/>
      <c r="M37" s="96"/>
      <c r="N37" s="96"/>
      <c r="O37" s="96"/>
    </row>
    <row r="38" spans="1:15" x14ac:dyDescent="0.2">
      <c r="A38" s="98">
        <f t="shared" si="1"/>
        <v>46050</v>
      </c>
      <c r="B38" s="97" t="str">
        <f t="shared" si="2"/>
        <v/>
      </c>
      <c r="C38" s="97" t="str">
        <f t="shared" si="2"/>
        <v/>
      </c>
      <c r="D38" s="96"/>
      <c r="E38" s="96"/>
      <c r="F38" s="96"/>
      <c r="G38" s="96"/>
      <c r="H38" s="96"/>
      <c r="I38" s="96"/>
      <c r="J38" s="96"/>
      <c r="K38" s="96"/>
      <c r="L38" s="96"/>
      <c r="M38" s="96"/>
      <c r="N38" s="96"/>
      <c r="O38" s="96"/>
    </row>
    <row r="39" spans="1:15" x14ac:dyDescent="0.2">
      <c r="A39" s="98">
        <f t="shared" si="1"/>
        <v>46051</v>
      </c>
      <c r="B39" s="97" t="str">
        <f t="shared" si="2"/>
        <v/>
      </c>
      <c r="C39" s="97" t="str">
        <f t="shared" si="2"/>
        <v/>
      </c>
      <c r="D39" s="96"/>
      <c r="E39" s="96"/>
      <c r="F39" s="96"/>
      <c r="G39" s="96"/>
      <c r="H39" s="96"/>
      <c r="I39" s="96"/>
      <c r="J39" s="96"/>
      <c r="K39" s="96"/>
      <c r="L39" s="96"/>
      <c r="M39" s="96"/>
      <c r="N39" s="96"/>
      <c r="O39" s="96"/>
    </row>
    <row r="40" spans="1:15" x14ac:dyDescent="0.2">
      <c r="A40" s="98">
        <f t="shared" si="1"/>
        <v>46052</v>
      </c>
      <c r="B40" s="97" t="str">
        <f t="shared" si="2"/>
        <v/>
      </c>
      <c r="C40" s="97" t="str">
        <f t="shared" si="2"/>
        <v/>
      </c>
      <c r="D40" s="96"/>
      <c r="E40" s="96"/>
      <c r="F40" s="96"/>
      <c r="G40" s="96"/>
      <c r="H40" s="96"/>
      <c r="I40" s="96"/>
      <c r="J40" s="96"/>
      <c r="K40" s="96"/>
      <c r="L40" s="96"/>
      <c r="M40" s="96"/>
      <c r="N40" s="96"/>
      <c r="O40" s="96"/>
    </row>
    <row r="41" spans="1:15" x14ac:dyDescent="0.2">
      <c r="A41" s="98">
        <f t="shared" si="1"/>
        <v>46053</v>
      </c>
      <c r="B41" s="97" t="str">
        <f t="shared" si="2"/>
        <v/>
      </c>
      <c r="C41" s="97" t="str">
        <f t="shared" si="2"/>
        <v/>
      </c>
      <c r="D41" s="96"/>
      <c r="E41" s="96"/>
      <c r="F41" s="96"/>
      <c r="G41" s="96"/>
      <c r="H41" s="96"/>
      <c r="I41" s="96"/>
      <c r="J41" s="96"/>
      <c r="K41" s="96"/>
      <c r="L41" s="96"/>
      <c r="M41" s="96"/>
      <c r="N41" s="96"/>
      <c r="O41" s="96"/>
    </row>
    <row r="42" spans="1:15" x14ac:dyDescent="0.2">
      <c r="A42" s="98">
        <f t="shared" si="1"/>
        <v>46054</v>
      </c>
      <c r="B42" s="97" t="str">
        <f t="shared" si="2"/>
        <v/>
      </c>
      <c r="C42" s="97" t="str">
        <f t="shared" si="2"/>
        <v/>
      </c>
      <c r="D42" s="96"/>
      <c r="E42" s="96"/>
      <c r="F42" s="96"/>
      <c r="G42" s="96"/>
      <c r="H42" s="96"/>
      <c r="I42" s="96"/>
      <c r="J42" s="96"/>
      <c r="K42" s="96"/>
      <c r="L42" s="96"/>
      <c r="M42" s="96"/>
      <c r="N42" s="96"/>
      <c r="O42" s="96"/>
    </row>
    <row r="43" spans="1:15" x14ac:dyDescent="0.2">
      <c r="A43" s="98">
        <f t="shared" si="1"/>
        <v>46055</v>
      </c>
      <c r="B43" s="97" t="str">
        <f t="shared" si="2"/>
        <v/>
      </c>
      <c r="C43" s="97" t="str">
        <f t="shared" si="2"/>
        <v/>
      </c>
      <c r="D43" s="96"/>
      <c r="E43" s="96"/>
      <c r="F43" s="96"/>
      <c r="G43" s="96"/>
      <c r="H43" s="96"/>
      <c r="I43" s="96"/>
      <c r="J43" s="96"/>
      <c r="K43" s="96"/>
      <c r="L43" s="96"/>
      <c r="M43" s="96"/>
      <c r="N43" s="96"/>
      <c r="O43" s="96"/>
    </row>
    <row r="44" spans="1:15" x14ac:dyDescent="0.2">
      <c r="A44" s="98">
        <f t="shared" si="1"/>
        <v>46056</v>
      </c>
      <c r="B44" s="97" t="str">
        <f t="shared" si="2"/>
        <v/>
      </c>
      <c r="C44" s="97" t="str">
        <f t="shared" si="2"/>
        <v/>
      </c>
      <c r="D44" s="96"/>
      <c r="E44" s="96"/>
      <c r="F44" s="96"/>
      <c r="G44" s="96"/>
      <c r="H44" s="96"/>
      <c r="I44" s="96"/>
      <c r="J44" s="96"/>
      <c r="K44" s="96"/>
      <c r="L44" s="96"/>
      <c r="M44" s="96"/>
      <c r="N44" s="96"/>
      <c r="O44" s="96"/>
    </row>
    <row r="45" spans="1:15" x14ac:dyDescent="0.2">
      <c r="A45" s="98">
        <f t="shared" si="1"/>
        <v>46057</v>
      </c>
      <c r="B45" s="97" t="str">
        <f t="shared" si="2"/>
        <v/>
      </c>
      <c r="C45" s="97" t="str">
        <f t="shared" si="2"/>
        <v/>
      </c>
      <c r="D45" s="96"/>
      <c r="E45" s="96"/>
      <c r="F45" s="96"/>
      <c r="G45" s="96"/>
      <c r="H45" s="96"/>
      <c r="I45" s="96"/>
      <c r="J45" s="96"/>
      <c r="K45" s="96"/>
      <c r="L45" s="96"/>
      <c r="M45" s="96"/>
      <c r="N45" s="96"/>
      <c r="O45" s="96"/>
    </row>
    <row r="46" spans="1:15" x14ac:dyDescent="0.2">
      <c r="A46" s="98">
        <f t="shared" si="1"/>
        <v>46058</v>
      </c>
      <c r="B46" s="97" t="str">
        <f t="shared" si="2"/>
        <v/>
      </c>
      <c r="C46" s="97" t="str">
        <f t="shared" si="2"/>
        <v/>
      </c>
      <c r="D46" s="96"/>
      <c r="E46" s="96"/>
      <c r="F46" s="96"/>
      <c r="G46" s="96"/>
      <c r="H46" s="96"/>
      <c r="I46" s="96"/>
      <c r="J46" s="96"/>
      <c r="K46" s="96"/>
      <c r="L46" s="96"/>
      <c r="M46" s="96"/>
      <c r="N46" s="96"/>
      <c r="O46" s="96"/>
    </row>
    <row r="47" spans="1:15" x14ac:dyDescent="0.2">
      <c r="A47" s="98">
        <f t="shared" si="1"/>
        <v>46059</v>
      </c>
      <c r="B47" s="97" t="str">
        <f t="shared" si="2"/>
        <v/>
      </c>
      <c r="C47" s="97" t="str">
        <f t="shared" si="2"/>
        <v/>
      </c>
      <c r="D47" s="96"/>
      <c r="E47" s="96"/>
      <c r="F47" s="96"/>
      <c r="G47" s="96"/>
      <c r="H47" s="96"/>
      <c r="I47" s="96"/>
      <c r="J47" s="96"/>
      <c r="K47" s="96"/>
      <c r="L47" s="96"/>
      <c r="M47" s="96"/>
      <c r="N47" s="96"/>
      <c r="O47" s="96"/>
    </row>
    <row r="48" spans="1:15" x14ac:dyDescent="0.2">
      <c r="A48" s="98">
        <f t="shared" si="1"/>
        <v>46060</v>
      </c>
      <c r="B48" s="97" t="str">
        <f t="shared" si="2"/>
        <v/>
      </c>
      <c r="C48" s="97" t="str">
        <f t="shared" si="2"/>
        <v/>
      </c>
      <c r="D48" s="96"/>
      <c r="E48" s="96"/>
      <c r="F48" s="96"/>
      <c r="G48" s="96"/>
      <c r="H48" s="96"/>
      <c r="I48" s="96"/>
      <c r="J48" s="96"/>
      <c r="K48" s="96"/>
      <c r="L48" s="96"/>
      <c r="M48" s="96"/>
      <c r="N48" s="96"/>
      <c r="O48" s="96"/>
    </row>
    <row r="49" spans="1:15" x14ac:dyDescent="0.2">
      <c r="A49" s="98">
        <f t="shared" si="1"/>
        <v>46061</v>
      </c>
      <c r="B49" s="97" t="str">
        <f t="shared" si="2"/>
        <v/>
      </c>
      <c r="C49" s="97" t="str">
        <f t="shared" si="2"/>
        <v/>
      </c>
      <c r="D49" s="96"/>
      <c r="E49" s="96"/>
      <c r="F49" s="96"/>
      <c r="G49" s="96"/>
      <c r="H49" s="96"/>
      <c r="I49" s="96"/>
      <c r="J49" s="96"/>
      <c r="K49" s="96"/>
      <c r="L49" s="96"/>
      <c r="M49" s="96"/>
      <c r="N49" s="96"/>
      <c r="O49" s="96"/>
    </row>
    <row r="50" spans="1:15" x14ac:dyDescent="0.2">
      <c r="A50" s="98">
        <f t="shared" si="1"/>
        <v>46062</v>
      </c>
      <c r="B50" s="97" t="str">
        <f t="shared" si="2"/>
        <v/>
      </c>
      <c r="C50" s="97" t="str">
        <f t="shared" si="2"/>
        <v/>
      </c>
      <c r="D50" s="96"/>
      <c r="E50" s="96"/>
      <c r="F50" s="96"/>
      <c r="G50" s="96"/>
      <c r="H50" s="96"/>
      <c r="I50" s="96"/>
      <c r="J50" s="96"/>
      <c r="K50" s="96"/>
      <c r="L50" s="96"/>
      <c r="M50" s="96"/>
      <c r="N50" s="96"/>
      <c r="O50" s="96"/>
    </row>
    <row r="51" spans="1:15" x14ac:dyDescent="0.2">
      <c r="A51" s="98">
        <f t="shared" si="1"/>
        <v>46063</v>
      </c>
      <c r="B51" s="97" t="str">
        <f t="shared" ref="B51:C70" si="3">IF(SUMIF($D$9:$XFD$9,B$9,$D51:$XFD51)&gt;0,SUMIF($D$9:$XFD$9,B$9,$D51:$XFD51),"")</f>
        <v/>
      </c>
      <c r="C51" s="97" t="str">
        <f t="shared" si="3"/>
        <v/>
      </c>
      <c r="D51" s="96"/>
      <c r="E51" s="96"/>
      <c r="F51" s="96"/>
      <c r="G51" s="96"/>
      <c r="H51" s="96"/>
      <c r="I51" s="96"/>
      <c r="J51" s="96"/>
      <c r="K51" s="96"/>
      <c r="L51" s="96"/>
      <c r="M51" s="96"/>
      <c r="N51" s="96"/>
      <c r="O51" s="96"/>
    </row>
    <row r="52" spans="1:15" x14ac:dyDescent="0.2">
      <c r="A52" s="98">
        <f t="shared" si="1"/>
        <v>46064</v>
      </c>
      <c r="B52" s="97" t="str">
        <f t="shared" si="3"/>
        <v/>
      </c>
      <c r="C52" s="97" t="str">
        <f t="shared" si="3"/>
        <v/>
      </c>
      <c r="D52" s="96"/>
      <c r="E52" s="96"/>
      <c r="F52" s="96"/>
      <c r="G52" s="96"/>
      <c r="H52" s="96"/>
      <c r="I52" s="96"/>
      <c r="J52" s="96"/>
      <c r="K52" s="96"/>
      <c r="L52" s="96"/>
      <c r="M52" s="96"/>
      <c r="N52" s="96"/>
      <c r="O52" s="96"/>
    </row>
    <row r="53" spans="1:15" x14ac:dyDescent="0.2">
      <c r="A53" s="98">
        <f t="shared" si="1"/>
        <v>46065</v>
      </c>
      <c r="B53" s="97" t="str">
        <f t="shared" si="3"/>
        <v/>
      </c>
      <c r="C53" s="97" t="str">
        <f t="shared" si="3"/>
        <v/>
      </c>
      <c r="D53" s="96"/>
      <c r="E53" s="96"/>
      <c r="F53" s="96"/>
      <c r="G53" s="96"/>
      <c r="H53" s="96"/>
      <c r="I53" s="96"/>
      <c r="J53" s="96"/>
      <c r="K53" s="96"/>
      <c r="L53" s="96"/>
      <c r="M53" s="96"/>
      <c r="N53" s="96"/>
      <c r="O53" s="96"/>
    </row>
    <row r="54" spans="1:15" x14ac:dyDescent="0.2">
      <c r="A54" s="98">
        <f t="shared" si="1"/>
        <v>46066</v>
      </c>
      <c r="B54" s="97" t="str">
        <f t="shared" si="3"/>
        <v/>
      </c>
      <c r="C54" s="97" t="str">
        <f t="shared" si="3"/>
        <v/>
      </c>
      <c r="D54" s="96"/>
      <c r="E54" s="96"/>
      <c r="F54" s="96"/>
      <c r="G54" s="96"/>
      <c r="H54" s="96"/>
      <c r="I54" s="96"/>
      <c r="J54" s="96"/>
      <c r="K54" s="96"/>
      <c r="L54" s="96"/>
      <c r="M54" s="96"/>
      <c r="N54" s="96"/>
      <c r="O54" s="96"/>
    </row>
    <row r="55" spans="1:15" x14ac:dyDescent="0.2">
      <c r="A55" s="98">
        <f t="shared" si="1"/>
        <v>46067</v>
      </c>
      <c r="B55" s="97" t="str">
        <f t="shared" si="3"/>
        <v/>
      </c>
      <c r="C55" s="97" t="str">
        <f t="shared" si="3"/>
        <v/>
      </c>
      <c r="D55" s="96"/>
      <c r="E55" s="96"/>
      <c r="F55" s="96"/>
      <c r="G55" s="96"/>
      <c r="H55" s="96"/>
      <c r="I55" s="96"/>
      <c r="J55" s="96"/>
      <c r="K55" s="96"/>
      <c r="L55" s="96"/>
      <c r="M55" s="96"/>
      <c r="N55" s="96"/>
      <c r="O55" s="96"/>
    </row>
    <row r="56" spans="1:15" x14ac:dyDescent="0.2">
      <c r="A56" s="98">
        <f t="shared" si="1"/>
        <v>46068</v>
      </c>
      <c r="B56" s="97" t="str">
        <f t="shared" si="3"/>
        <v/>
      </c>
      <c r="C56" s="97" t="str">
        <f t="shared" si="3"/>
        <v/>
      </c>
      <c r="D56" s="96"/>
      <c r="E56" s="96"/>
      <c r="F56" s="96"/>
      <c r="G56" s="96"/>
      <c r="H56" s="96"/>
      <c r="I56" s="96"/>
      <c r="J56" s="96"/>
      <c r="K56" s="96"/>
      <c r="L56" s="96"/>
      <c r="M56" s="96"/>
      <c r="N56" s="96"/>
      <c r="O56" s="96"/>
    </row>
    <row r="57" spans="1:15" x14ac:dyDescent="0.2">
      <c r="A57" s="98">
        <f t="shared" si="1"/>
        <v>46069</v>
      </c>
      <c r="B57" s="97" t="str">
        <f t="shared" si="3"/>
        <v/>
      </c>
      <c r="C57" s="97" t="str">
        <f t="shared" si="3"/>
        <v/>
      </c>
      <c r="D57" s="96"/>
      <c r="E57" s="96"/>
      <c r="F57" s="96"/>
      <c r="G57" s="96"/>
      <c r="H57" s="96"/>
      <c r="I57" s="96"/>
      <c r="J57" s="96"/>
      <c r="K57" s="96"/>
      <c r="L57" s="96"/>
      <c r="M57" s="96"/>
      <c r="N57" s="96"/>
      <c r="O57" s="96"/>
    </row>
    <row r="58" spans="1:15" x14ac:dyDescent="0.2">
      <c r="A58" s="98">
        <f t="shared" si="1"/>
        <v>46070</v>
      </c>
      <c r="B58" s="97" t="str">
        <f t="shared" si="3"/>
        <v/>
      </c>
      <c r="C58" s="97" t="str">
        <f t="shared" si="3"/>
        <v/>
      </c>
      <c r="D58" s="96"/>
      <c r="E58" s="96"/>
      <c r="F58" s="96"/>
      <c r="G58" s="96"/>
      <c r="H58" s="96"/>
      <c r="I58" s="96"/>
      <c r="J58" s="96"/>
      <c r="K58" s="96"/>
      <c r="L58" s="96"/>
      <c r="M58" s="96"/>
      <c r="N58" s="96"/>
      <c r="O58" s="96"/>
    </row>
    <row r="59" spans="1:15" x14ac:dyDescent="0.2">
      <c r="A59" s="98">
        <f t="shared" si="1"/>
        <v>46071</v>
      </c>
      <c r="B59" s="97" t="str">
        <f t="shared" si="3"/>
        <v/>
      </c>
      <c r="C59" s="97" t="str">
        <f t="shared" si="3"/>
        <v/>
      </c>
      <c r="D59" s="96"/>
      <c r="E59" s="96"/>
      <c r="F59" s="96"/>
      <c r="G59" s="96"/>
      <c r="H59" s="96"/>
      <c r="I59" s="96"/>
      <c r="J59" s="96"/>
      <c r="K59" s="96"/>
      <c r="L59" s="96"/>
      <c r="M59" s="96"/>
      <c r="N59" s="96"/>
      <c r="O59" s="96"/>
    </row>
    <row r="60" spans="1:15" x14ac:dyDescent="0.2">
      <c r="A60" s="98">
        <f t="shared" si="1"/>
        <v>46072</v>
      </c>
      <c r="B60" s="97" t="str">
        <f t="shared" si="3"/>
        <v/>
      </c>
      <c r="C60" s="97" t="str">
        <f t="shared" si="3"/>
        <v/>
      </c>
      <c r="D60" s="96"/>
      <c r="E60" s="96"/>
      <c r="F60" s="96"/>
      <c r="G60" s="96"/>
      <c r="H60" s="96"/>
      <c r="I60" s="96"/>
      <c r="J60" s="96"/>
      <c r="K60" s="96"/>
      <c r="L60" s="96"/>
      <c r="M60" s="96"/>
      <c r="N60" s="96"/>
      <c r="O60" s="96"/>
    </row>
    <row r="61" spans="1:15" x14ac:dyDescent="0.2">
      <c r="A61" s="98">
        <f t="shared" si="1"/>
        <v>46073</v>
      </c>
      <c r="B61" s="97" t="str">
        <f t="shared" si="3"/>
        <v/>
      </c>
      <c r="C61" s="97" t="str">
        <f t="shared" si="3"/>
        <v/>
      </c>
      <c r="D61" s="96"/>
      <c r="E61" s="96"/>
      <c r="F61" s="96"/>
      <c r="G61" s="96"/>
      <c r="H61" s="96"/>
      <c r="I61" s="96"/>
      <c r="J61" s="96"/>
      <c r="K61" s="96"/>
      <c r="L61" s="96"/>
      <c r="M61" s="96"/>
      <c r="N61" s="96"/>
      <c r="O61" s="96"/>
    </row>
    <row r="62" spans="1:15" x14ac:dyDescent="0.2">
      <c r="A62" s="98">
        <f t="shared" si="1"/>
        <v>46074</v>
      </c>
      <c r="B62" s="97" t="str">
        <f t="shared" si="3"/>
        <v/>
      </c>
      <c r="C62" s="97" t="str">
        <f t="shared" si="3"/>
        <v/>
      </c>
      <c r="D62" s="96"/>
      <c r="E62" s="96"/>
      <c r="F62" s="96"/>
      <c r="G62" s="96"/>
      <c r="H62" s="96"/>
      <c r="I62" s="96"/>
      <c r="J62" s="96"/>
      <c r="K62" s="96"/>
      <c r="L62" s="96"/>
      <c r="M62" s="96"/>
      <c r="N62" s="96"/>
      <c r="O62" s="96"/>
    </row>
    <row r="63" spans="1:15" x14ac:dyDescent="0.2">
      <c r="A63" s="98">
        <f t="shared" si="1"/>
        <v>46075</v>
      </c>
      <c r="B63" s="97" t="str">
        <f t="shared" si="3"/>
        <v/>
      </c>
      <c r="C63" s="97" t="str">
        <f t="shared" si="3"/>
        <v/>
      </c>
      <c r="D63" s="96"/>
      <c r="E63" s="96"/>
      <c r="F63" s="96"/>
      <c r="G63" s="96"/>
      <c r="H63" s="96"/>
      <c r="I63" s="96"/>
      <c r="J63" s="96"/>
      <c r="K63" s="96"/>
      <c r="L63" s="96"/>
      <c r="M63" s="96"/>
      <c r="N63" s="96"/>
      <c r="O63" s="96"/>
    </row>
    <row r="64" spans="1:15" x14ac:dyDescent="0.2">
      <c r="A64" s="98">
        <f t="shared" si="1"/>
        <v>46076</v>
      </c>
      <c r="B64" s="97" t="str">
        <f t="shared" si="3"/>
        <v/>
      </c>
      <c r="C64" s="97" t="str">
        <f t="shared" si="3"/>
        <v/>
      </c>
      <c r="D64" s="96"/>
      <c r="E64" s="96"/>
      <c r="F64" s="96"/>
      <c r="G64" s="96"/>
      <c r="H64" s="96"/>
      <c r="I64" s="96"/>
      <c r="J64" s="96"/>
      <c r="K64" s="96"/>
      <c r="L64" s="96"/>
      <c r="M64" s="96"/>
      <c r="N64" s="96"/>
      <c r="O64" s="96"/>
    </row>
    <row r="65" spans="1:15" x14ac:dyDescent="0.2">
      <c r="A65" s="98">
        <f t="shared" si="1"/>
        <v>46077</v>
      </c>
      <c r="B65" s="97" t="str">
        <f t="shared" si="3"/>
        <v/>
      </c>
      <c r="C65" s="97" t="str">
        <f t="shared" si="3"/>
        <v/>
      </c>
      <c r="D65" s="96"/>
      <c r="E65" s="96"/>
      <c r="F65" s="96"/>
      <c r="G65" s="96"/>
      <c r="H65" s="96"/>
      <c r="I65" s="96"/>
      <c r="J65" s="96"/>
      <c r="K65" s="96"/>
      <c r="L65" s="96"/>
      <c r="M65" s="96"/>
      <c r="N65" s="96"/>
      <c r="O65" s="96"/>
    </row>
    <row r="66" spans="1:15" x14ac:dyDescent="0.2">
      <c r="A66" s="98">
        <f t="shared" si="1"/>
        <v>46078</v>
      </c>
      <c r="B66" s="97" t="str">
        <f t="shared" si="3"/>
        <v/>
      </c>
      <c r="C66" s="97" t="str">
        <f t="shared" si="3"/>
        <v/>
      </c>
      <c r="D66" s="96"/>
      <c r="E66" s="96"/>
      <c r="F66" s="96"/>
      <c r="G66" s="96"/>
      <c r="H66" s="96"/>
      <c r="I66" s="96"/>
      <c r="J66" s="96"/>
      <c r="K66" s="96"/>
      <c r="L66" s="96"/>
      <c r="M66" s="96"/>
      <c r="N66" s="96"/>
      <c r="O66" s="96"/>
    </row>
    <row r="67" spans="1:15" x14ac:dyDescent="0.2">
      <c r="A67" s="98">
        <f t="shared" si="1"/>
        <v>46079</v>
      </c>
      <c r="B67" s="97" t="str">
        <f t="shared" si="3"/>
        <v/>
      </c>
      <c r="C67" s="97" t="str">
        <f t="shared" si="3"/>
        <v/>
      </c>
      <c r="D67" s="96"/>
      <c r="E67" s="96"/>
      <c r="F67" s="96"/>
      <c r="G67" s="96"/>
      <c r="H67" s="96"/>
      <c r="I67" s="96"/>
      <c r="J67" s="96"/>
      <c r="K67" s="96"/>
      <c r="L67" s="96"/>
      <c r="M67" s="96"/>
      <c r="N67" s="96"/>
      <c r="O67" s="96"/>
    </row>
    <row r="68" spans="1:15" x14ac:dyDescent="0.2">
      <c r="A68" s="98">
        <f t="shared" si="1"/>
        <v>46080</v>
      </c>
      <c r="B68" s="97" t="str">
        <f t="shared" si="3"/>
        <v/>
      </c>
      <c r="C68" s="97" t="str">
        <f t="shared" si="3"/>
        <v/>
      </c>
      <c r="D68" s="96"/>
      <c r="E68" s="96"/>
      <c r="F68" s="96"/>
      <c r="G68" s="96"/>
      <c r="H68" s="96"/>
      <c r="I68" s="96"/>
      <c r="J68" s="96"/>
      <c r="K68" s="96"/>
      <c r="L68" s="96"/>
      <c r="M68" s="96"/>
      <c r="N68" s="96"/>
      <c r="O68" s="96"/>
    </row>
    <row r="69" spans="1:15" x14ac:dyDescent="0.2">
      <c r="A69" s="98">
        <f t="shared" si="1"/>
        <v>46081</v>
      </c>
      <c r="B69" s="97" t="str">
        <f t="shared" si="3"/>
        <v/>
      </c>
      <c r="C69" s="97" t="str">
        <f t="shared" si="3"/>
        <v/>
      </c>
      <c r="D69" s="96"/>
      <c r="E69" s="96"/>
      <c r="F69" s="96"/>
      <c r="G69" s="96"/>
      <c r="H69" s="96"/>
      <c r="I69" s="96"/>
      <c r="J69" s="96"/>
      <c r="K69" s="96"/>
      <c r="L69" s="96"/>
      <c r="M69" s="96"/>
      <c r="N69" s="96"/>
      <c r="O69" s="96"/>
    </row>
    <row r="70" spans="1:15" x14ac:dyDescent="0.2">
      <c r="A70" s="98">
        <f t="shared" si="1"/>
        <v>46082</v>
      </c>
      <c r="B70" s="97" t="str">
        <f t="shared" si="3"/>
        <v/>
      </c>
      <c r="C70" s="97" t="str">
        <f t="shared" si="3"/>
        <v/>
      </c>
      <c r="D70" s="96"/>
      <c r="E70" s="96"/>
      <c r="F70" s="96"/>
      <c r="G70" s="96"/>
      <c r="H70" s="96"/>
      <c r="I70" s="96"/>
      <c r="J70" s="96"/>
      <c r="K70" s="96"/>
      <c r="L70" s="96"/>
      <c r="M70" s="96"/>
      <c r="N70" s="96"/>
      <c r="O70" s="96"/>
    </row>
    <row r="71" spans="1:15" x14ac:dyDescent="0.2">
      <c r="A71" s="98">
        <f t="shared" si="1"/>
        <v>46083</v>
      </c>
      <c r="B71" s="97" t="str">
        <f t="shared" ref="B71:C90" si="4">IF(SUMIF($D$9:$XFD$9,B$9,$D71:$XFD71)&gt;0,SUMIF($D$9:$XFD$9,B$9,$D71:$XFD71),"")</f>
        <v/>
      </c>
      <c r="C71" s="97" t="str">
        <f t="shared" si="4"/>
        <v/>
      </c>
      <c r="D71" s="96"/>
      <c r="E71" s="96"/>
      <c r="F71" s="96"/>
      <c r="G71" s="96"/>
      <c r="H71" s="96"/>
      <c r="I71" s="96"/>
      <c r="J71" s="96"/>
      <c r="K71" s="96"/>
      <c r="L71" s="96"/>
      <c r="M71" s="96"/>
      <c r="N71" s="96"/>
      <c r="O71" s="96"/>
    </row>
    <row r="72" spans="1:15" x14ac:dyDescent="0.2">
      <c r="A72" s="98">
        <f t="shared" si="1"/>
        <v>46084</v>
      </c>
      <c r="B72" s="97" t="str">
        <f t="shared" si="4"/>
        <v/>
      </c>
      <c r="C72" s="97" t="str">
        <f t="shared" si="4"/>
        <v/>
      </c>
      <c r="D72" s="96"/>
      <c r="E72" s="96"/>
      <c r="F72" s="96"/>
      <c r="G72" s="96"/>
      <c r="H72" s="96"/>
      <c r="I72" s="96"/>
      <c r="J72" s="96"/>
      <c r="K72" s="96"/>
      <c r="L72" s="96"/>
      <c r="M72" s="96"/>
      <c r="N72" s="96"/>
      <c r="O72" s="96"/>
    </row>
    <row r="73" spans="1:15" x14ac:dyDescent="0.2">
      <c r="A73" s="98">
        <f t="shared" si="1"/>
        <v>46085</v>
      </c>
      <c r="B73" s="97" t="str">
        <f t="shared" si="4"/>
        <v/>
      </c>
      <c r="C73" s="97" t="str">
        <f t="shared" si="4"/>
        <v/>
      </c>
      <c r="D73" s="96"/>
      <c r="E73" s="96"/>
      <c r="F73" s="96"/>
      <c r="G73" s="96"/>
      <c r="H73" s="96"/>
      <c r="I73" s="96"/>
      <c r="J73" s="96"/>
      <c r="K73" s="96"/>
      <c r="L73" s="96"/>
      <c r="M73" s="96"/>
      <c r="N73" s="96"/>
      <c r="O73" s="96"/>
    </row>
    <row r="74" spans="1:15" x14ac:dyDescent="0.2">
      <c r="A74" s="98">
        <f t="shared" si="1"/>
        <v>46086</v>
      </c>
      <c r="B74" s="97" t="str">
        <f t="shared" si="4"/>
        <v/>
      </c>
      <c r="C74" s="97" t="str">
        <f t="shared" si="4"/>
        <v/>
      </c>
      <c r="D74" s="96"/>
      <c r="E74" s="96"/>
      <c r="F74" s="96"/>
      <c r="G74" s="96"/>
      <c r="H74" s="96"/>
      <c r="I74" s="96"/>
      <c r="J74" s="96"/>
      <c r="K74" s="96"/>
      <c r="L74" s="96"/>
      <c r="M74" s="96"/>
      <c r="N74" s="96"/>
      <c r="O74" s="96"/>
    </row>
    <row r="75" spans="1:15" x14ac:dyDescent="0.2">
      <c r="A75" s="98">
        <f t="shared" si="1"/>
        <v>46087</v>
      </c>
      <c r="B75" s="97" t="str">
        <f t="shared" si="4"/>
        <v/>
      </c>
      <c r="C75" s="97" t="str">
        <f t="shared" si="4"/>
        <v/>
      </c>
      <c r="D75" s="96"/>
      <c r="E75" s="96"/>
      <c r="F75" s="96"/>
      <c r="G75" s="96"/>
      <c r="H75" s="96"/>
      <c r="I75" s="96"/>
      <c r="J75" s="96"/>
      <c r="K75" s="96"/>
      <c r="L75" s="96"/>
      <c r="M75" s="96"/>
      <c r="N75" s="96"/>
      <c r="O75" s="96"/>
    </row>
    <row r="76" spans="1:15" x14ac:dyDescent="0.2">
      <c r="A76" s="98">
        <f t="shared" ref="A76:A139" si="5">A75+1</f>
        <v>46088</v>
      </c>
      <c r="B76" s="97" t="str">
        <f t="shared" si="4"/>
        <v/>
      </c>
      <c r="C76" s="97" t="str">
        <f t="shared" si="4"/>
        <v/>
      </c>
      <c r="D76" s="96"/>
      <c r="E76" s="96"/>
      <c r="F76" s="96"/>
      <c r="G76" s="96"/>
      <c r="H76" s="96"/>
      <c r="I76" s="96"/>
      <c r="J76" s="96"/>
      <c r="K76" s="96"/>
      <c r="L76" s="96"/>
      <c r="M76" s="96"/>
      <c r="N76" s="96"/>
      <c r="O76" s="96"/>
    </row>
    <row r="77" spans="1:15" x14ac:dyDescent="0.2">
      <c r="A77" s="98">
        <f t="shared" si="5"/>
        <v>46089</v>
      </c>
      <c r="B77" s="97" t="str">
        <f t="shared" si="4"/>
        <v/>
      </c>
      <c r="C77" s="97" t="str">
        <f t="shared" si="4"/>
        <v/>
      </c>
      <c r="D77" s="96"/>
      <c r="E77" s="96"/>
      <c r="F77" s="96"/>
      <c r="G77" s="96"/>
      <c r="H77" s="96"/>
      <c r="I77" s="96"/>
      <c r="J77" s="96"/>
      <c r="K77" s="96"/>
      <c r="L77" s="96"/>
      <c r="M77" s="96"/>
      <c r="N77" s="96"/>
      <c r="O77" s="96"/>
    </row>
    <row r="78" spans="1:15" x14ac:dyDescent="0.2">
      <c r="A78" s="98">
        <f t="shared" si="5"/>
        <v>46090</v>
      </c>
      <c r="B78" s="97" t="str">
        <f t="shared" si="4"/>
        <v/>
      </c>
      <c r="C78" s="97" t="str">
        <f t="shared" si="4"/>
        <v/>
      </c>
      <c r="D78" s="96"/>
      <c r="E78" s="96"/>
      <c r="F78" s="96"/>
      <c r="G78" s="96"/>
      <c r="H78" s="96"/>
      <c r="I78" s="96"/>
      <c r="J78" s="96"/>
      <c r="K78" s="96"/>
      <c r="L78" s="96"/>
      <c r="M78" s="96"/>
      <c r="N78" s="96"/>
      <c r="O78" s="96"/>
    </row>
    <row r="79" spans="1:15" x14ac:dyDescent="0.2">
      <c r="A79" s="98">
        <f t="shared" si="5"/>
        <v>46091</v>
      </c>
      <c r="B79" s="97" t="str">
        <f t="shared" si="4"/>
        <v/>
      </c>
      <c r="C79" s="97" t="str">
        <f t="shared" si="4"/>
        <v/>
      </c>
      <c r="D79" s="96"/>
      <c r="E79" s="96"/>
      <c r="F79" s="96"/>
      <c r="G79" s="96"/>
      <c r="H79" s="96"/>
      <c r="I79" s="96"/>
      <c r="J79" s="96"/>
      <c r="K79" s="96"/>
      <c r="L79" s="96"/>
      <c r="M79" s="96"/>
      <c r="N79" s="96"/>
      <c r="O79" s="96"/>
    </row>
    <row r="80" spans="1:15" x14ac:dyDescent="0.2">
      <c r="A80" s="98">
        <f t="shared" si="5"/>
        <v>46092</v>
      </c>
      <c r="B80" s="97" t="str">
        <f t="shared" si="4"/>
        <v/>
      </c>
      <c r="C80" s="97" t="str">
        <f t="shared" si="4"/>
        <v/>
      </c>
      <c r="D80" s="96"/>
      <c r="E80" s="96"/>
      <c r="F80" s="96"/>
      <c r="G80" s="96"/>
      <c r="H80" s="96"/>
      <c r="I80" s="96"/>
      <c r="J80" s="96"/>
      <c r="K80" s="96"/>
      <c r="L80" s="96"/>
      <c r="M80" s="96"/>
      <c r="N80" s="96"/>
      <c r="O80" s="96"/>
    </row>
    <row r="81" spans="1:15" x14ac:dyDescent="0.2">
      <c r="A81" s="98">
        <f t="shared" si="5"/>
        <v>46093</v>
      </c>
      <c r="B81" s="97" t="str">
        <f t="shared" si="4"/>
        <v/>
      </c>
      <c r="C81" s="97" t="str">
        <f t="shared" si="4"/>
        <v/>
      </c>
      <c r="D81" s="96"/>
      <c r="E81" s="96"/>
      <c r="F81" s="96"/>
      <c r="G81" s="96"/>
      <c r="H81" s="96"/>
      <c r="I81" s="96"/>
      <c r="J81" s="96"/>
      <c r="K81" s="96"/>
      <c r="L81" s="96"/>
      <c r="M81" s="96"/>
      <c r="N81" s="96"/>
      <c r="O81" s="96"/>
    </row>
    <row r="82" spans="1:15" x14ac:dyDescent="0.2">
      <c r="A82" s="98">
        <f t="shared" si="5"/>
        <v>46094</v>
      </c>
      <c r="B82" s="97" t="str">
        <f t="shared" si="4"/>
        <v/>
      </c>
      <c r="C82" s="97" t="str">
        <f t="shared" si="4"/>
        <v/>
      </c>
      <c r="D82" s="96"/>
      <c r="E82" s="96"/>
      <c r="F82" s="96"/>
      <c r="G82" s="96"/>
      <c r="H82" s="96"/>
      <c r="I82" s="96"/>
      <c r="J82" s="96"/>
      <c r="K82" s="96"/>
      <c r="L82" s="96"/>
      <c r="M82" s="96"/>
      <c r="N82" s="96"/>
      <c r="O82" s="96"/>
    </row>
    <row r="83" spans="1:15" x14ac:dyDescent="0.2">
      <c r="A83" s="98">
        <f t="shared" si="5"/>
        <v>46095</v>
      </c>
      <c r="B83" s="97" t="str">
        <f t="shared" si="4"/>
        <v/>
      </c>
      <c r="C83" s="97" t="str">
        <f t="shared" si="4"/>
        <v/>
      </c>
      <c r="D83" s="96"/>
      <c r="E83" s="96"/>
      <c r="F83" s="96"/>
      <c r="G83" s="96"/>
      <c r="H83" s="96"/>
      <c r="I83" s="96"/>
      <c r="J83" s="96"/>
      <c r="K83" s="96"/>
      <c r="L83" s="96"/>
      <c r="M83" s="96"/>
      <c r="N83" s="96"/>
      <c r="O83" s="96"/>
    </row>
    <row r="84" spans="1:15" x14ac:dyDescent="0.2">
      <c r="A84" s="98">
        <f t="shared" si="5"/>
        <v>46096</v>
      </c>
      <c r="B84" s="97" t="str">
        <f t="shared" si="4"/>
        <v/>
      </c>
      <c r="C84" s="97" t="str">
        <f t="shared" si="4"/>
        <v/>
      </c>
      <c r="D84" s="96"/>
      <c r="E84" s="96"/>
      <c r="F84" s="96"/>
      <c r="G84" s="96"/>
      <c r="H84" s="96"/>
      <c r="I84" s="96"/>
      <c r="J84" s="96"/>
      <c r="K84" s="96"/>
      <c r="L84" s="96"/>
      <c r="M84" s="96"/>
      <c r="N84" s="96"/>
      <c r="O84" s="96"/>
    </row>
    <row r="85" spans="1:15" x14ac:dyDescent="0.2">
      <c r="A85" s="98">
        <f t="shared" si="5"/>
        <v>46097</v>
      </c>
      <c r="B85" s="97" t="str">
        <f t="shared" si="4"/>
        <v/>
      </c>
      <c r="C85" s="97" t="str">
        <f t="shared" si="4"/>
        <v/>
      </c>
      <c r="D85" s="96"/>
      <c r="E85" s="96"/>
      <c r="F85" s="96"/>
      <c r="G85" s="96"/>
      <c r="H85" s="96"/>
      <c r="I85" s="96"/>
      <c r="J85" s="96"/>
      <c r="K85" s="96"/>
      <c r="L85" s="96"/>
      <c r="M85" s="96"/>
      <c r="N85" s="96"/>
      <c r="O85" s="96"/>
    </row>
    <row r="86" spans="1:15" x14ac:dyDescent="0.2">
      <c r="A86" s="98">
        <f t="shared" si="5"/>
        <v>46098</v>
      </c>
      <c r="B86" s="97" t="str">
        <f t="shared" si="4"/>
        <v/>
      </c>
      <c r="C86" s="97" t="str">
        <f t="shared" si="4"/>
        <v/>
      </c>
      <c r="D86" s="96"/>
      <c r="E86" s="96"/>
      <c r="F86" s="96"/>
      <c r="G86" s="96"/>
      <c r="H86" s="96"/>
      <c r="I86" s="96"/>
      <c r="J86" s="96"/>
      <c r="K86" s="96"/>
      <c r="L86" s="96"/>
      <c r="M86" s="96"/>
      <c r="N86" s="96"/>
      <c r="O86" s="96"/>
    </row>
    <row r="87" spans="1:15" x14ac:dyDescent="0.2">
      <c r="A87" s="98">
        <f t="shared" si="5"/>
        <v>46099</v>
      </c>
      <c r="B87" s="97" t="str">
        <f t="shared" si="4"/>
        <v/>
      </c>
      <c r="C87" s="97" t="str">
        <f t="shared" si="4"/>
        <v/>
      </c>
      <c r="D87" s="96"/>
      <c r="E87" s="96"/>
      <c r="F87" s="96"/>
      <c r="G87" s="96"/>
      <c r="H87" s="96"/>
      <c r="I87" s="96"/>
      <c r="J87" s="96"/>
      <c r="K87" s="96"/>
      <c r="L87" s="96"/>
      <c r="M87" s="96"/>
      <c r="N87" s="96"/>
      <c r="O87" s="96"/>
    </row>
    <row r="88" spans="1:15" x14ac:dyDescent="0.2">
      <c r="A88" s="98">
        <f t="shared" si="5"/>
        <v>46100</v>
      </c>
      <c r="B88" s="97" t="str">
        <f t="shared" si="4"/>
        <v/>
      </c>
      <c r="C88" s="97" t="str">
        <f t="shared" si="4"/>
        <v/>
      </c>
      <c r="D88" s="96"/>
      <c r="E88" s="96"/>
      <c r="F88" s="96"/>
      <c r="G88" s="96"/>
      <c r="H88" s="96"/>
      <c r="I88" s="96"/>
      <c r="J88" s="96"/>
      <c r="K88" s="96"/>
      <c r="L88" s="96"/>
      <c r="M88" s="96"/>
      <c r="N88" s="96"/>
      <c r="O88" s="96"/>
    </row>
    <row r="89" spans="1:15" x14ac:dyDescent="0.2">
      <c r="A89" s="98">
        <f t="shared" si="5"/>
        <v>46101</v>
      </c>
      <c r="B89" s="97" t="str">
        <f t="shared" si="4"/>
        <v/>
      </c>
      <c r="C89" s="97" t="str">
        <f t="shared" si="4"/>
        <v/>
      </c>
      <c r="D89" s="96"/>
      <c r="E89" s="96"/>
      <c r="F89" s="96"/>
      <c r="G89" s="96"/>
      <c r="H89" s="96"/>
      <c r="I89" s="96"/>
      <c r="J89" s="96"/>
      <c r="K89" s="96"/>
      <c r="L89" s="96"/>
      <c r="M89" s="96"/>
      <c r="N89" s="96"/>
      <c r="O89" s="96"/>
    </row>
    <row r="90" spans="1:15" x14ac:dyDescent="0.2">
      <c r="A90" s="98">
        <f t="shared" si="5"/>
        <v>46102</v>
      </c>
      <c r="B90" s="97" t="str">
        <f t="shared" si="4"/>
        <v/>
      </c>
      <c r="C90" s="97" t="str">
        <f t="shared" si="4"/>
        <v/>
      </c>
      <c r="D90" s="96"/>
      <c r="E90" s="96"/>
      <c r="F90" s="96"/>
      <c r="G90" s="96"/>
      <c r="H90" s="96"/>
      <c r="I90" s="96"/>
      <c r="J90" s="96"/>
      <c r="K90" s="96"/>
      <c r="L90" s="96"/>
      <c r="M90" s="96"/>
      <c r="N90" s="96"/>
      <c r="O90" s="96"/>
    </row>
    <row r="91" spans="1:15" x14ac:dyDescent="0.2">
      <c r="A91" s="98">
        <f t="shared" si="5"/>
        <v>46103</v>
      </c>
      <c r="B91" s="97" t="str">
        <f t="shared" ref="B91:C110" si="6">IF(SUMIF($D$9:$XFD$9,B$9,$D91:$XFD91)&gt;0,SUMIF($D$9:$XFD$9,B$9,$D91:$XFD91),"")</f>
        <v/>
      </c>
      <c r="C91" s="97" t="str">
        <f t="shared" si="6"/>
        <v/>
      </c>
      <c r="D91" s="96"/>
      <c r="E91" s="96"/>
      <c r="F91" s="96"/>
      <c r="G91" s="96"/>
      <c r="H91" s="96"/>
      <c r="I91" s="96"/>
      <c r="J91" s="96"/>
      <c r="K91" s="96"/>
      <c r="L91" s="96"/>
      <c r="M91" s="96"/>
      <c r="N91" s="96"/>
      <c r="O91" s="96"/>
    </row>
    <row r="92" spans="1:15" x14ac:dyDescent="0.2">
      <c r="A92" s="98">
        <f t="shared" si="5"/>
        <v>46104</v>
      </c>
      <c r="B92" s="97" t="str">
        <f t="shared" si="6"/>
        <v/>
      </c>
      <c r="C92" s="97" t="str">
        <f t="shared" si="6"/>
        <v/>
      </c>
      <c r="D92" s="96"/>
      <c r="E92" s="96"/>
      <c r="F92" s="96"/>
      <c r="G92" s="96"/>
      <c r="H92" s="96"/>
      <c r="I92" s="96"/>
      <c r="J92" s="96"/>
      <c r="K92" s="96"/>
      <c r="L92" s="96"/>
      <c r="M92" s="96"/>
      <c r="N92" s="96"/>
      <c r="O92" s="96"/>
    </row>
    <row r="93" spans="1:15" x14ac:dyDescent="0.2">
      <c r="A93" s="98">
        <f t="shared" si="5"/>
        <v>46105</v>
      </c>
      <c r="B93" s="97" t="str">
        <f t="shared" si="6"/>
        <v/>
      </c>
      <c r="C93" s="97" t="str">
        <f t="shared" si="6"/>
        <v/>
      </c>
      <c r="D93" s="96"/>
      <c r="E93" s="96"/>
      <c r="F93" s="96"/>
      <c r="G93" s="96"/>
      <c r="H93" s="96"/>
      <c r="I93" s="96"/>
      <c r="J93" s="96"/>
      <c r="K93" s="96"/>
      <c r="L93" s="96"/>
      <c r="M93" s="96"/>
      <c r="N93" s="96"/>
      <c r="O93" s="96"/>
    </row>
    <row r="94" spans="1:15" x14ac:dyDescent="0.2">
      <c r="A94" s="98">
        <f t="shared" si="5"/>
        <v>46106</v>
      </c>
      <c r="B94" s="97" t="str">
        <f t="shared" si="6"/>
        <v/>
      </c>
      <c r="C94" s="97" t="str">
        <f t="shared" si="6"/>
        <v/>
      </c>
      <c r="D94" s="96"/>
      <c r="E94" s="96"/>
      <c r="F94" s="96"/>
      <c r="G94" s="96"/>
      <c r="H94" s="96"/>
      <c r="I94" s="96"/>
      <c r="J94" s="96"/>
      <c r="K94" s="96"/>
      <c r="L94" s="96"/>
      <c r="M94" s="96"/>
      <c r="N94" s="96"/>
      <c r="O94" s="96"/>
    </row>
    <row r="95" spans="1:15" x14ac:dyDescent="0.2">
      <c r="A95" s="98">
        <f t="shared" si="5"/>
        <v>46107</v>
      </c>
      <c r="B95" s="97" t="str">
        <f t="shared" si="6"/>
        <v/>
      </c>
      <c r="C95" s="97" t="str">
        <f t="shared" si="6"/>
        <v/>
      </c>
      <c r="D95" s="96"/>
      <c r="E95" s="96"/>
      <c r="F95" s="96"/>
      <c r="G95" s="96"/>
      <c r="H95" s="96"/>
      <c r="I95" s="96"/>
      <c r="J95" s="96"/>
      <c r="K95" s="96"/>
      <c r="L95" s="96"/>
      <c r="M95" s="96"/>
      <c r="N95" s="96"/>
      <c r="O95" s="96"/>
    </row>
    <row r="96" spans="1:15" x14ac:dyDescent="0.2">
      <c r="A96" s="98">
        <f t="shared" si="5"/>
        <v>46108</v>
      </c>
      <c r="B96" s="97" t="str">
        <f t="shared" si="6"/>
        <v/>
      </c>
      <c r="C96" s="97" t="str">
        <f t="shared" si="6"/>
        <v/>
      </c>
      <c r="D96" s="96"/>
      <c r="E96" s="96"/>
      <c r="F96" s="96"/>
      <c r="G96" s="96"/>
      <c r="H96" s="96"/>
      <c r="I96" s="96"/>
      <c r="J96" s="96"/>
      <c r="K96" s="96"/>
      <c r="L96" s="96"/>
      <c r="M96" s="96"/>
      <c r="N96" s="96"/>
      <c r="O96" s="96"/>
    </row>
    <row r="97" spans="1:15" x14ac:dyDescent="0.2">
      <c r="A97" s="98">
        <f t="shared" si="5"/>
        <v>46109</v>
      </c>
      <c r="B97" s="97" t="str">
        <f t="shared" si="6"/>
        <v/>
      </c>
      <c r="C97" s="97" t="str">
        <f t="shared" si="6"/>
        <v/>
      </c>
      <c r="D97" s="96"/>
      <c r="E97" s="96"/>
      <c r="F97" s="96"/>
      <c r="G97" s="96"/>
      <c r="H97" s="96"/>
      <c r="I97" s="96"/>
      <c r="J97" s="96"/>
      <c r="K97" s="96"/>
      <c r="L97" s="96"/>
      <c r="M97" s="96"/>
      <c r="N97" s="96"/>
      <c r="O97" s="96"/>
    </row>
    <row r="98" spans="1:15" x14ac:dyDescent="0.2">
      <c r="A98" s="98">
        <f t="shared" si="5"/>
        <v>46110</v>
      </c>
      <c r="B98" s="97" t="str">
        <f t="shared" si="6"/>
        <v/>
      </c>
      <c r="C98" s="97" t="str">
        <f t="shared" si="6"/>
        <v/>
      </c>
      <c r="D98" s="96"/>
      <c r="E98" s="96"/>
      <c r="F98" s="96"/>
      <c r="G98" s="96"/>
      <c r="H98" s="96"/>
      <c r="I98" s="96"/>
      <c r="J98" s="96"/>
      <c r="K98" s="96"/>
      <c r="L98" s="96"/>
      <c r="M98" s="96"/>
      <c r="N98" s="96"/>
      <c r="O98" s="96"/>
    </row>
    <row r="99" spans="1:15" x14ac:dyDescent="0.2">
      <c r="A99" s="98">
        <f t="shared" si="5"/>
        <v>46111</v>
      </c>
      <c r="B99" s="97" t="str">
        <f t="shared" si="6"/>
        <v/>
      </c>
      <c r="C99" s="97" t="str">
        <f t="shared" si="6"/>
        <v/>
      </c>
      <c r="D99" s="96"/>
      <c r="E99" s="96"/>
      <c r="F99" s="96"/>
      <c r="G99" s="96"/>
      <c r="H99" s="96"/>
      <c r="I99" s="96"/>
      <c r="J99" s="96"/>
      <c r="K99" s="96"/>
      <c r="L99" s="96"/>
      <c r="M99" s="96"/>
      <c r="N99" s="96"/>
      <c r="O99" s="96"/>
    </row>
    <row r="100" spans="1:15" x14ac:dyDescent="0.2">
      <c r="A100" s="98">
        <f t="shared" si="5"/>
        <v>46112</v>
      </c>
      <c r="B100" s="97" t="str">
        <f t="shared" si="6"/>
        <v/>
      </c>
      <c r="C100" s="97" t="str">
        <f t="shared" si="6"/>
        <v/>
      </c>
      <c r="D100" s="96"/>
      <c r="E100" s="96"/>
      <c r="F100" s="96"/>
      <c r="G100" s="96"/>
      <c r="H100" s="96"/>
      <c r="I100" s="96"/>
      <c r="J100" s="96"/>
      <c r="K100" s="96"/>
      <c r="L100" s="96"/>
      <c r="M100" s="96"/>
      <c r="N100" s="96"/>
      <c r="O100" s="96"/>
    </row>
    <row r="101" spans="1:15" x14ac:dyDescent="0.2">
      <c r="A101" s="98">
        <f t="shared" si="5"/>
        <v>46113</v>
      </c>
      <c r="B101" s="97" t="str">
        <f t="shared" si="6"/>
        <v/>
      </c>
      <c r="C101" s="97" t="str">
        <f t="shared" si="6"/>
        <v/>
      </c>
      <c r="D101" s="96"/>
      <c r="E101" s="96"/>
      <c r="F101" s="96"/>
      <c r="G101" s="96"/>
      <c r="H101" s="96"/>
      <c r="I101" s="96"/>
      <c r="J101" s="96"/>
      <c r="K101" s="96"/>
      <c r="L101" s="96"/>
      <c r="M101" s="96"/>
      <c r="N101" s="96"/>
      <c r="O101" s="96"/>
    </row>
    <row r="102" spans="1:15" x14ac:dyDescent="0.2">
      <c r="A102" s="98">
        <f t="shared" si="5"/>
        <v>46114</v>
      </c>
      <c r="B102" s="97" t="str">
        <f t="shared" si="6"/>
        <v/>
      </c>
      <c r="C102" s="97" t="str">
        <f t="shared" si="6"/>
        <v/>
      </c>
      <c r="D102" s="96"/>
      <c r="E102" s="96"/>
      <c r="F102" s="96"/>
      <c r="G102" s="96"/>
      <c r="H102" s="96"/>
      <c r="I102" s="96"/>
      <c r="J102" s="96"/>
      <c r="K102" s="96"/>
      <c r="L102" s="96"/>
      <c r="M102" s="96"/>
      <c r="N102" s="96"/>
      <c r="O102" s="96"/>
    </row>
    <row r="103" spans="1:15" x14ac:dyDescent="0.2">
      <c r="A103" s="98">
        <f t="shared" si="5"/>
        <v>46115</v>
      </c>
      <c r="B103" s="97" t="str">
        <f t="shared" si="6"/>
        <v/>
      </c>
      <c r="C103" s="97" t="str">
        <f t="shared" si="6"/>
        <v/>
      </c>
      <c r="D103" s="96"/>
      <c r="E103" s="96"/>
      <c r="F103" s="96"/>
      <c r="G103" s="96"/>
      <c r="H103" s="96"/>
      <c r="I103" s="96"/>
      <c r="J103" s="96"/>
      <c r="K103" s="96"/>
      <c r="L103" s="96"/>
      <c r="M103" s="96"/>
      <c r="N103" s="96"/>
      <c r="O103" s="96"/>
    </row>
    <row r="104" spans="1:15" x14ac:dyDescent="0.2">
      <c r="A104" s="98">
        <f t="shared" si="5"/>
        <v>46116</v>
      </c>
      <c r="B104" s="97" t="str">
        <f t="shared" si="6"/>
        <v/>
      </c>
      <c r="C104" s="97" t="str">
        <f t="shared" si="6"/>
        <v/>
      </c>
      <c r="D104" s="96"/>
      <c r="E104" s="96"/>
      <c r="F104" s="96"/>
      <c r="G104" s="96"/>
      <c r="H104" s="96"/>
      <c r="I104" s="96"/>
      <c r="J104" s="96"/>
      <c r="K104" s="96"/>
      <c r="L104" s="96"/>
      <c r="M104" s="96"/>
      <c r="N104" s="96"/>
      <c r="O104" s="96"/>
    </row>
    <row r="105" spans="1:15" x14ac:dyDescent="0.2">
      <c r="A105" s="98">
        <f t="shared" si="5"/>
        <v>46117</v>
      </c>
      <c r="B105" s="97" t="str">
        <f t="shared" si="6"/>
        <v/>
      </c>
      <c r="C105" s="97" t="str">
        <f t="shared" si="6"/>
        <v/>
      </c>
      <c r="D105" s="96"/>
      <c r="E105" s="96"/>
      <c r="F105" s="96"/>
      <c r="G105" s="96"/>
      <c r="H105" s="96"/>
      <c r="I105" s="96"/>
      <c r="J105" s="96"/>
      <c r="K105" s="96"/>
      <c r="L105" s="96"/>
      <c r="M105" s="96"/>
      <c r="N105" s="96"/>
      <c r="O105" s="96"/>
    </row>
    <row r="106" spans="1:15" x14ac:dyDescent="0.2">
      <c r="A106" s="98">
        <f t="shared" si="5"/>
        <v>46118</v>
      </c>
      <c r="B106" s="97" t="str">
        <f t="shared" si="6"/>
        <v/>
      </c>
      <c r="C106" s="97" t="str">
        <f t="shared" si="6"/>
        <v/>
      </c>
      <c r="D106" s="96"/>
      <c r="E106" s="96"/>
      <c r="F106" s="96"/>
      <c r="G106" s="96"/>
      <c r="H106" s="96"/>
      <c r="I106" s="96"/>
      <c r="J106" s="96"/>
      <c r="K106" s="96"/>
      <c r="L106" s="96"/>
      <c r="M106" s="96"/>
      <c r="N106" s="96"/>
      <c r="O106" s="96"/>
    </row>
    <row r="107" spans="1:15" x14ac:dyDescent="0.2">
      <c r="A107" s="98">
        <f t="shared" si="5"/>
        <v>46119</v>
      </c>
      <c r="B107" s="97" t="str">
        <f t="shared" si="6"/>
        <v/>
      </c>
      <c r="C107" s="97" t="str">
        <f t="shared" si="6"/>
        <v/>
      </c>
      <c r="D107" s="96"/>
      <c r="E107" s="96"/>
      <c r="F107" s="96"/>
      <c r="G107" s="96"/>
      <c r="H107" s="96"/>
      <c r="I107" s="96"/>
      <c r="J107" s="96"/>
      <c r="K107" s="96"/>
      <c r="L107" s="96"/>
      <c r="M107" s="96"/>
      <c r="N107" s="96"/>
      <c r="O107" s="96"/>
    </row>
    <row r="108" spans="1:15" x14ac:dyDescent="0.2">
      <c r="A108" s="98">
        <f t="shared" si="5"/>
        <v>46120</v>
      </c>
      <c r="B108" s="97" t="str">
        <f t="shared" si="6"/>
        <v/>
      </c>
      <c r="C108" s="97" t="str">
        <f t="shared" si="6"/>
        <v/>
      </c>
      <c r="D108" s="96"/>
      <c r="E108" s="96"/>
      <c r="F108" s="96"/>
      <c r="G108" s="96"/>
      <c r="H108" s="96"/>
      <c r="I108" s="96"/>
      <c r="J108" s="96"/>
      <c r="K108" s="96"/>
      <c r="L108" s="96"/>
      <c r="M108" s="96"/>
      <c r="N108" s="96"/>
      <c r="O108" s="96"/>
    </row>
    <row r="109" spans="1:15" x14ac:dyDescent="0.2">
      <c r="A109" s="98">
        <f t="shared" si="5"/>
        <v>46121</v>
      </c>
      <c r="B109" s="97" t="str">
        <f t="shared" si="6"/>
        <v/>
      </c>
      <c r="C109" s="97" t="str">
        <f t="shared" si="6"/>
        <v/>
      </c>
      <c r="D109" s="96"/>
      <c r="E109" s="96"/>
      <c r="F109" s="96"/>
      <c r="G109" s="96"/>
      <c r="H109" s="96"/>
      <c r="I109" s="96"/>
      <c r="J109" s="96"/>
      <c r="K109" s="96"/>
      <c r="L109" s="96"/>
      <c r="M109" s="96"/>
      <c r="N109" s="96"/>
      <c r="O109" s="96"/>
    </row>
    <row r="110" spans="1:15" x14ac:dyDescent="0.2">
      <c r="A110" s="98">
        <f t="shared" si="5"/>
        <v>46122</v>
      </c>
      <c r="B110" s="97" t="str">
        <f t="shared" si="6"/>
        <v/>
      </c>
      <c r="C110" s="97" t="str">
        <f t="shared" si="6"/>
        <v/>
      </c>
      <c r="D110" s="96"/>
      <c r="E110" s="96"/>
      <c r="F110" s="96"/>
      <c r="G110" s="96"/>
      <c r="H110" s="96"/>
      <c r="I110" s="96"/>
      <c r="J110" s="96"/>
      <c r="K110" s="96"/>
      <c r="L110" s="96"/>
      <c r="M110" s="96"/>
      <c r="N110" s="96"/>
      <c r="O110" s="96"/>
    </row>
    <row r="111" spans="1:15" x14ac:dyDescent="0.2">
      <c r="A111" s="98">
        <f t="shared" si="5"/>
        <v>46123</v>
      </c>
      <c r="B111" s="97" t="str">
        <f t="shared" ref="B111:C130" si="7">IF(SUMIF($D$9:$XFD$9,B$9,$D111:$XFD111)&gt;0,SUMIF($D$9:$XFD$9,B$9,$D111:$XFD111),"")</f>
        <v/>
      </c>
      <c r="C111" s="97" t="str">
        <f t="shared" si="7"/>
        <v/>
      </c>
      <c r="D111" s="96"/>
      <c r="E111" s="96"/>
      <c r="F111" s="96"/>
      <c r="G111" s="96"/>
      <c r="H111" s="96"/>
      <c r="I111" s="96"/>
      <c r="J111" s="96"/>
      <c r="K111" s="96"/>
      <c r="L111" s="96"/>
      <c r="M111" s="96"/>
      <c r="N111" s="96"/>
      <c r="O111" s="96"/>
    </row>
    <row r="112" spans="1:15" x14ac:dyDescent="0.2">
      <c r="A112" s="98">
        <f t="shared" si="5"/>
        <v>46124</v>
      </c>
      <c r="B112" s="97" t="str">
        <f t="shared" si="7"/>
        <v/>
      </c>
      <c r="C112" s="97" t="str">
        <f t="shared" si="7"/>
        <v/>
      </c>
      <c r="D112" s="96"/>
      <c r="E112" s="96"/>
      <c r="F112" s="96"/>
      <c r="G112" s="96"/>
      <c r="H112" s="96"/>
      <c r="I112" s="96"/>
      <c r="J112" s="96"/>
      <c r="K112" s="96"/>
      <c r="L112" s="96"/>
      <c r="M112" s="96"/>
      <c r="N112" s="96"/>
      <c r="O112" s="96"/>
    </row>
    <row r="113" spans="1:15" x14ac:dyDescent="0.2">
      <c r="A113" s="98">
        <f t="shared" si="5"/>
        <v>46125</v>
      </c>
      <c r="B113" s="97" t="str">
        <f t="shared" si="7"/>
        <v/>
      </c>
      <c r="C113" s="97" t="str">
        <f t="shared" si="7"/>
        <v/>
      </c>
      <c r="D113" s="96"/>
      <c r="E113" s="96"/>
      <c r="F113" s="96"/>
      <c r="G113" s="96"/>
      <c r="H113" s="96"/>
      <c r="I113" s="96"/>
      <c r="J113" s="96"/>
      <c r="K113" s="96"/>
      <c r="L113" s="96"/>
      <c r="M113" s="96"/>
      <c r="N113" s="96"/>
      <c r="O113" s="96"/>
    </row>
    <row r="114" spans="1:15" x14ac:dyDescent="0.2">
      <c r="A114" s="98">
        <f t="shared" si="5"/>
        <v>46126</v>
      </c>
      <c r="B114" s="97" t="str">
        <f t="shared" si="7"/>
        <v/>
      </c>
      <c r="C114" s="97" t="str">
        <f t="shared" si="7"/>
        <v/>
      </c>
      <c r="D114" s="96"/>
      <c r="E114" s="96"/>
      <c r="F114" s="96"/>
      <c r="G114" s="96"/>
      <c r="H114" s="96"/>
      <c r="I114" s="96"/>
      <c r="J114" s="96"/>
      <c r="K114" s="96"/>
      <c r="L114" s="96"/>
      <c r="M114" s="96"/>
      <c r="N114" s="96"/>
      <c r="O114" s="96"/>
    </row>
    <row r="115" spans="1:15" x14ac:dyDescent="0.2">
      <c r="A115" s="98">
        <f t="shared" si="5"/>
        <v>46127</v>
      </c>
      <c r="B115" s="97" t="str">
        <f t="shared" si="7"/>
        <v/>
      </c>
      <c r="C115" s="97" t="str">
        <f t="shared" si="7"/>
        <v/>
      </c>
      <c r="D115" s="96"/>
      <c r="E115" s="96"/>
      <c r="F115" s="96"/>
      <c r="G115" s="96"/>
      <c r="H115" s="96"/>
      <c r="I115" s="96"/>
      <c r="J115" s="96"/>
      <c r="K115" s="96"/>
      <c r="L115" s="96"/>
      <c r="M115" s="96"/>
      <c r="N115" s="96"/>
      <c r="O115" s="96"/>
    </row>
    <row r="116" spans="1:15" x14ac:dyDescent="0.2">
      <c r="A116" s="98">
        <f t="shared" si="5"/>
        <v>46128</v>
      </c>
      <c r="B116" s="97" t="str">
        <f t="shared" si="7"/>
        <v/>
      </c>
      <c r="C116" s="97" t="str">
        <f t="shared" si="7"/>
        <v/>
      </c>
      <c r="D116" s="96"/>
      <c r="E116" s="96"/>
      <c r="F116" s="96"/>
      <c r="G116" s="96"/>
      <c r="H116" s="96"/>
      <c r="I116" s="96"/>
      <c r="J116" s="96"/>
      <c r="K116" s="96"/>
      <c r="L116" s="96"/>
      <c r="M116" s="96"/>
      <c r="N116" s="96"/>
      <c r="O116" s="96"/>
    </row>
    <row r="117" spans="1:15" x14ac:dyDescent="0.2">
      <c r="A117" s="98">
        <f t="shared" si="5"/>
        <v>46129</v>
      </c>
      <c r="B117" s="97" t="str">
        <f t="shared" si="7"/>
        <v/>
      </c>
      <c r="C117" s="97" t="str">
        <f t="shared" si="7"/>
        <v/>
      </c>
      <c r="D117" s="96"/>
      <c r="E117" s="96"/>
      <c r="F117" s="96"/>
      <c r="G117" s="96"/>
      <c r="H117" s="96"/>
      <c r="I117" s="96"/>
      <c r="J117" s="96"/>
      <c r="K117" s="96"/>
      <c r="L117" s="96"/>
      <c r="M117" s="96"/>
      <c r="N117" s="96"/>
      <c r="O117" s="96"/>
    </row>
    <row r="118" spans="1:15" x14ac:dyDescent="0.2">
      <c r="A118" s="98">
        <f t="shared" si="5"/>
        <v>46130</v>
      </c>
      <c r="B118" s="97" t="str">
        <f t="shared" si="7"/>
        <v/>
      </c>
      <c r="C118" s="97" t="str">
        <f t="shared" si="7"/>
        <v/>
      </c>
      <c r="D118" s="96"/>
      <c r="E118" s="96"/>
      <c r="F118" s="96"/>
      <c r="G118" s="96"/>
      <c r="H118" s="96"/>
      <c r="I118" s="96"/>
      <c r="J118" s="96"/>
      <c r="K118" s="96"/>
      <c r="L118" s="96"/>
      <c r="M118" s="96"/>
      <c r="N118" s="96"/>
      <c r="O118" s="96"/>
    </row>
    <row r="119" spans="1:15" x14ac:dyDescent="0.2">
      <c r="A119" s="98">
        <f t="shared" si="5"/>
        <v>46131</v>
      </c>
      <c r="B119" s="97" t="str">
        <f t="shared" si="7"/>
        <v/>
      </c>
      <c r="C119" s="97" t="str">
        <f t="shared" si="7"/>
        <v/>
      </c>
      <c r="D119" s="96"/>
      <c r="E119" s="96"/>
      <c r="F119" s="96"/>
      <c r="G119" s="96"/>
      <c r="H119" s="96"/>
      <c r="I119" s="96"/>
      <c r="J119" s="96"/>
      <c r="K119" s="96"/>
      <c r="L119" s="96"/>
      <c r="M119" s="96"/>
      <c r="N119" s="96"/>
      <c r="O119" s="96"/>
    </row>
    <row r="120" spans="1:15" x14ac:dyDescent="0.2">
      <c r="A120" s="98">
        <f t="shared" si="5"/>
        <v>46132</v>
      </c>
      <c r="B120" s="97" t="str">
        <f t="shared" si="7"/>
        <v/>
      </c>
      <c r="C120" s="97" t="str">
        <f t="shared" si="7"/>
        <v/>
      </c>
      <c r="D120" s="96"/>
      <c r="E120" s="96"/>
      <c r="F120" s="96"/>
      <c r="G120" s="96"/>
      <c r="H120" s="96"/>
      <c r="I120" s="96"/>
      <c r="J120" s="96"/>
      <c r="K120" s="96"/>
      <c r="L120" s="96"/>
      <c r="M120" s="96"/>
      <c r="N120" s="96"/>
      <c r="O120" s="96"/>
    </row>
    <row r="121" spans="1:15" x14ac:dyDescent="0.2">
      <c r="A121" s="98">
        <f t="shared" si="5"/>
        <v>46133</v>
      </c>
      <c r="B121" s="97" t="str">
        <f t="shared" si="7"/>
        <v/>
      </c>
      <c r="C121" s="97" t="str">
        <f t="shared" si="7"/>
        <v/>
      </c>
      <c r="D121" s="96"/>
      <c r="E121" s="96"/>
      <c r="F121" s="96"/>
      <c r="G121" s="96"/>
      <c r="H121" s="96"/>
      <c r="I121" s="96"/>
      <c r="J121" s="96"/>
      <c r="K121" s="96"/>
      <c r="L121" s="96"/>
      <c r="M121" s="96"/>
      <c r="N121" s="96"/>
      <c r="O121" s="96"/>
    </row>
    <row r="122" spans="1:15" x14ac:dyDescent="0.2">
      <c r="A122" s="98">
        <f t="shared" si="5"/>
        <v>46134</v>
      </c>
      <c r="B122" s="97" t="str">
        <f t="shared" si="7"/>
        <v/>
      </c>
      <c r="C122" s="97" t="str">
        <f t="shared" si="7"/>
        <v/>
      </c>
      <c r="D122" s="96"/>
      <c r="E122" s="96"/>
      <c r="F122" s="96"/>
      <c r="G122" s="96"/>
      <c r="H122" s="96"/>
      <c r="I122" s="96"/>
      <c r="J122" s="96"/>
      <c r="K122" s="96"/>
      <c r="L122" s="96"/>
      <c r="M122" s="96"/>
      <c r="N122" s="96"/>
      <c r="O122" s="96"/>
    </row>
    <row r="123" spans="1:15" x14ac:dyDescent="0.2">
      <c r="A123" s="98">
        <f t="shared" si="5"/>
        <v>46135</v>
      </c>
      <c r="B123" s="97" t="str">
        <f t="shared" si="7"/>
        <v/>
      </c>
      <c r="C123" s="97" t="str">
        <f t="shared" si="7"/>
        <v/>
      </c>
      <c r="D123" s="96"/>
      <c r="E123" s="96"/>
      <c r="F123" s="96"/>
      <c r="G123" s="96"/>
      <c r="H123" s="96"/>
      <c r="I123" s="96"/>
      <c r="J123" s="96"/>
      <c r="K123" s="96"/>
      <c r="L123" s="96"/>
      <c r="M123" s="96"/>
      <c r="N123" s="96"/>
      <c r="O123" s="96"/>
    </row>
    <row r="124" spans="1:15" x14ac:dyDescent="0.2">
      <c r="A124" s="98">
        <f t="shared" si="5"/>
        <v>46136</v>
      </c>
      <c r="B124" s="97" t="str">
        <f t="shared" si="7"/>
        <v/>
      </c>
      <c r="C124" s="97" t="str">
        <f t="shared" si="7"/>
        <v/>
      </c>
      <c r="D124" s="96"/>
      <c r="E124" s="96"/>
      <c r="F124" s="96"/>
      <c r="G124" s="96"/>
      <c r="H124" s="96"/>
      <c r="I124" s="96"/>
      <c r="J124" s="96"/>
      <c r="K124" s="96"/>
      <c r="L124" s="96"/>
      <c r="M124" s="96"/>
      <c r="N124" s="96"/>
      <c r="O124" s="96"/>
    </row>
    <row r="125" spans="1:15" x14ac:dyDescent="0.2">
      <c r="A125" s="98">
        <f t="shared" si="5"/>
        <v>46137</v>
      </c>
      <c r="B125" s="97" t="str">
        <f t="shared" si="7"/>
        <v/>
      </c>
      <c r="C125" s="97" t="str">
        <f t="shared" si="7"/>
        <v/>
      </c>
      <c r="D125" s="96"/>
      <c r="E125" s="96"/>
      <c r="F125" s="96"/>
      <c r="G125" s="96"/>
      <c r="H125" s="96"/>
      <c r="I125" s="96"/>
      <c r="J125" s="96"/>
      <c r="K125" s="96"/>
      <c r="L125" s="96"/>
      <c r="M125" s="96"/>
      <c r="N125" s="96"/>
      <c r="O125" s="96"/>
    </row>
    <row r="126" spans="1:15" x14ac:dyDescent="0.2">
      <c r="A126" s="98">
        <f t="shared" si="5"/>
        <v>46138</v>
      </c>
      <c r="B126" s="97" t="str">
        <f t="shared" si="7"/>
        <v/>
      </c>
      <c r="C126" s="97" t="str">
        <f t="shared" si="7"/>
        <v/>
      </c>
      <c r="D126" s="96"/>
      <c r="E126" s="96"/>
      <c r="F126" s="96"/>
      <c r="G126" s="96"/>
      <c r="H126" s="96"/>
      <c r="I126" s="96"/>
      <c r="J126" s="96"/>
      <c r="K126" s="96"/>
      <c r="L126" s="96"/>
      <c r="M126" s="96"/>
      <c r="N126" s="96"/>
      <c r="O126" s="96"/>
    </row>
    <row r="127" spans="1:15" x14ac:dyDescent="0.2">
      <c r="A127" s="98">
        <f t="shared" si="5"/>
        <v>46139</v>
      </c>
      <c r="B127" s="97" t="str">
        <f t="shared" si="7"/>
        <v/>
      </c>
      <c r="C127" s="97" t="str">
        <f t="shared" si="7"/>
        <v/>
      </c>
      <c r="D127" s="96"/>
      <c r="E127" s="96"/>
      <c r="F127" s="96"/>
      <c r="G127" s="96"/>
      <c r="H127" s="96"/>
      <c r="I127" s="96"/>
      <c r="J127" s="96"/>
      <c r="K127" s="96"/>
      <c r="L127" s="96"/>
      <c r="M127" s="96"/>
      <c r="N127" s="96"/>
      <c r="O127" s="96"/>
    </row>
    <row r="128" spans="1:15" x14ac:dyDescent="0.2">
      <c r="A128" s="98">
        <f t="shared" si="5"/>
        <v>46140</v>
      </c>
      <c r="B128" s="97" t="str">
        <f t="shared" si="7"/>
        <v/>
      </c>
      <c r="C128" s="97" t="str">
        <f t="shared" si="7"/>
        <v/>
      </c>
      <c r="D128" s="96"/>
      <c r="E128" s="96"/>
      <c r="F128" s="96"/>
      <c r="G128" s="96"/>
      <c r="H128" s="96"/>
      <c r="I128" s="96"/>
      <c r="J128" s="96"/>
      <c r="K128" s="96"/>
      <c r="L128" s="96"/>
      <c r="M128" s="96"/>
      <c r="N128" s="96"/>
      <c r="O128" s="96"/>
    </row>
    <row r="129" spans="1:15" x14ac:dyDescent="0.2">
      <c r="A129" s="98">
        <f t="shared" si="5"/>
        <v>46141</v>
      </c>
      <c r="B129" s="97" t="str">
        <f t="shared" si="7"/>
        <v/>
      </c>
      <c r="C129" s="97" t="str">
        <f t="shared" si="7"/>
        <v/>
      </c>
      <c r="D129" s="96"/>
      <c r="E129" s="96"/>
      <c r="F129" s="96"/>
      <c r="G129" s="96"/>
      <c r="H129" s="96"/>
      <c r="I129" s="96"/>
      <c r="J129" s="96"/>
      <c r="K129" s="96"/>
      <c r="L129" s="96"/>
      <c r="M129" s="96"/>
      <c r="N129" s="96"/>
      <c r="O129" s="96"/>
    </row>
    <row r="130" spans="1:15" x14ac:dyDescent="0.2">
      <c r="A130" s="98">
        <f t="shared" si="5"/>
        <v>46142</v>
      </c>
      <c r="B130" s="97" t="str">
        <f t="shared" si="7"/>
        <v/>
      </c>
      <c r="C130" s="97" t="str">
        <f t="shared" si="7"/>
        <v/>
      </c>
      <c r="D130" s="96"/>
      <c r="E130" s="96"/>
      <c r="F130" s="96"/>
      <c r="G130" s="96"/>
      <c r="H130" s="96"/>
      <c r="I130" s="96"/>
      <c r="J130" s="96"/>
      <c r="K130" s="96"/>
      <c r="L130" s="96"/>
      <c r="M130" s="96"/>
      <c r="N130" s="96"/>
      <c r="O130" s="96"/>
    </row>
    <row r="131" spans="1:15" x14ac:dyDescent="0.2">
      <c r="A131" s="98">
        <f t="shared" si="5"/>
        <v>46143</v>
      </c>
      <c r="B131" s="97" t="str">
        <f t="shared" ref="B131:C150" si="8">IF(SUMIF($D$9:$XFD$9,B$9,$D131:$XFD131)&gt;0,SUMIF($D$9:$XFD$9,B$9,$D131:$XFD131),"")</f>
        <v/>
      </c>
      <c r="C131" s="97" t="str">
        <f t="shared" si="8"/>
        <v/>
      </c>
      <c r="D131" s="96"/>
      <c r="E131" s="96"/>
      <c r="F131" s="96"/>
      <c r="G131" s="96"/>
      <c r="H131" s="96"/>
      <c r="I131" s="96"/>
      <c r="J131" s="96"/>
      <c r="K131" s="96"/>
      <c r="L131" s="96"/>
      <c r="M131" s="96"/>
      <c r="N131" s="96"/>
      <c r="O131" s="96"/>
    </row>
    <row r="132" spans="1:15" x14ac:dyDescent="0.2">
      <c r="A132" s="98">
        <f t="shared" si="5"/>
        <v>46144</v>
      </c>
      <c r="B132" s="97" t="str">
        <f t="shared" si="8"/>
        <v/>
      </c>
      <c r="C132" s="97" t="str">
        <f t="shared" si="8"/>
        <v/>
      </c>
      <c r="D132" s="96"/>
      <c r="E132" s="96"/>
      <c r="F132" s="96"/>
      <c r="G132" s="96"/>
      <c r="H132" s="96"/>
      <c r="I132" s="96"/>
      <c r="J132" s="96"/>
      <c r="K132" s="96"/>
      <c r="L132" s="96"/>
      <c r="M132" s="96"/>
      <c r="N132" s="96"/>
      <c r="O132" s="96"/>
    </row>
    <row r="133" spans="1:15" x14ac:dyDescent="0.2">
      <c r="A133" s="98">
        <f t="shared" si="5"/>
        <v>46145</v>
      </c>
      <c r="B133" s="97" t="str">
        <f t="shared" si="8"/>
        <v/>
      </c>
      <c r="C133" s="97" t="str">
        <f t="shared" si="8"/>
        <v/>
      </c>
      <c r="D133" s="96"/>
      <c r="E133" s="96"/>
      <c r="F133" s="96"/>
      <c r="G133" s="96"/>
      <c r="H133" s="96"/>
      <c r="I133" s="96"/>
      <c r="J133" s="96"/>
      <c r="K133" s="96"/>
      <c r="L133" s="96"/>
      <c r="M133" s="96"/>
      <c r="N133" s="96"/>
      <c r="O133" s="96"/>
    </row>
    <row r="134" spans="1:15" x14ac:dyDescent="0.2">
      <c r="A134" s="98">
        <f t="shared" si="5"/>
        <v>46146</v>
      </c>
      <c r="B134" s="97" t="str">
        <f t="shared" si="8"/>
        <v/>
      </c>
      <c r="C134" s="97" t="str">
        <f t="shared" si="8"/>
        <v/>
      </c>
      <c r="D134" s="96"/>
      <c r="E134" s="96"/>
      <c r="F134" s="96"/>
      <c r="G134" s="96"/>
      <c r="H134" s="96"/>
      <c r="I134" s="96"/>
      <c r="J134" s="96"/>
      <c r="K134" s="96"/>
      <c r="L134" s="96"/>
      <c r="M134" s="96"/>
      <c r="N134" s="96"/>
      <c r="O134" s="96"/>
    </row>
    <row r="135" spans="1:15" x14ac:dyDescent="0.2">
      <c r="A135" s="98">
        <f t="shared" si="5"/>
        <v>46147</v>
      </c>
      <c r="B135" s="97" t="str">
        <f t="shared" si="8"/>
        <v/>
      </c>
      <c r="C135" s="97" t="str">
        <f t="shared" si="8"/>
        <v/>
      </c>
      <c r="D135" s="96"/>
      <c r="E135" s="96"/>
      <c r="F135" s="96"/>
      <c r="G135" s="96"/>
      <c r="H135" s="96"/>
      <c r="I135" s="96"/>
      <c r="J135" s="96"/>
      <c r="K135" s="96"/>
      <c r="L135" s="96"/>
      <c r="M135" s="96"/>
      <c r="N135" s="96"/>
      <c r="O135" s="96"/>
    </row>
    <row r="136" spans="1:15" x14ac:dyDescent="0.2">
      <c r="A136" s="98">
        <f t="shared" si="5"/>
        <v>46148</v>
      </c>
      <c r="B136" s="97" t="str">
        <f t="shared" si="8"/>
        <v/>
      </c>
      <c r="C136" s="97" t="str">
        <f t="shared" si="8"/>
        <v/>
      </c>
      <c r="D136" s="96"/>
      <c r="E136" s="96"/>
      <c r="F136" s="96"/>
      <c r="G136" s="96"/>
      <c r="H136" s="96"/>
      <c r="I136" s="96"/>
      <c r="J136" s="96"/>
      <c r="K136" s="96"/>
      <c r="L136" s="96"/>
      <c r="M136" s="96"/>
      <c r="N136" s="96"/>
      <c r="O136" s="96"/>
    </row>
    <row r="137" spans="1:15" x14ac:dyDescent="0.2">
      <c r="A137" s="98">
        <f t="shared" si="5"/>
        <v>46149</v>
      </c>
      <c r="B137" s="97" t="str">
        <f t="shared" si="8"/>
        <v/>
      </c>
      <c r="C137" s="97" t="str">
        <f t="shared" si="8"/>
        <v/>
      </c>
      <c r="D137" s="96"/>
      <c r="E137" s="96"/>
      <c r="F137" s="96"/>
      <c r="G137" s="96"/>
      <c r="H137" s="96"/>
      <c r="I137" s="96"/>
      <c r="J137" s="96"/>
      <c r="K137" s="96"/>
      <c r="L137" s="96"/>
      <c r="M137" s="96"/>
      <c r="N137" s="96"/>
      <c r="O137" s="96"/>
    </row>
    <row r="138" spans="1:15" x14ac:dyDescent="0.2">
      <c r="A138" s="98">
        <f t="shared" si="5"/>
        <v>46150</v>
      </c>
      <c r="B138" s="97" t="str">
        <f t="shared" si="8"/>
        <v/>
      </c>
      <c r="C138" s="97" t="str">
        <f t="shared" si="8"/>
        <v/>
      </c>
      <c r="D138" s="96"/>
      <c r="E138" s="96"/>
      <c r="F138" s="96"/>
      <c r="G138" s="96"/>
      <c r="H138" s="96"/>
      <c r="I138" s="96"/>
      <c r="J138" s="96"/>
      <c r="K138" s="96"/>
      <c r="L138" s="96"/>
      <c r="M138" s="96"/>
      <c r="N138" s="96"/>
      <c r="O138" s="96"/>
    </row>
    <row r="139" spans="1:15" x14ac:dyDescent="0.2">
      <c r="A139" s="98">
        <f t="shared" si="5"/>
        <v>46151</v>
      </c>
      <c r="B139" s="97" t="str">
        <f t="shared" si="8"/>
        <v/>
      </c>
      <c r="C139" s="97" t="str">
        <f t="shared" si="8"/>
        <v/>
      </c>
      <c r="D139" s="96"/>
      <c r="E139" s="96"/>
      <c r="F139" s="96"/>
      <c r="G139" s="96"/>
      <c r="H139" s="96"/>
      <c r="I139" s="96"/>
      <c r="J139" s="96"/>
      <c r="K139" s="96"/>
      <c r="L139" s="96"/>
      <c r="M139" s="96"/>
      <c r="N139" s="96"/>
      <c r="O139" s="96"/>
    </row>
    <row r="140" spans="1:15" x14ac:dyDescent="0.2">
      <c r="A140" s="98">
        <f t="shared" ref="A140:A203" si="9">A139+1</f>
        <v>46152</v>
      </c>
      <c r="B140" s="97" t="str">
        <f t="shared" si="8"/>
        <v/>
      </c>
      <c r="C140" s="97" t="str">
        <f t="shared" si="8"/>
        <v/>
      </c>
      <c r="D140" s="96"/>
      <c r="E140" s="96"/>
      <c r="F140" s="96"/>
      <c r="G140" s="96"/>
      <c r="H140" s="96"/>
      <c r="I140" s="96"/>
      <c r="J140" s="96"/>
      <c r="K140" s="96"/>
      <c r="L140" s="96"/>
      <c r="M140" s="96"/>
      <c r="N140" s="96"/>
      <c r="O140" s="96"/>
    </row>
    <row r="141" spans="1:15" x14ac:dyDescent="0.2">
      <c r="A141" s="98">
        <f t="shared" si="9"/>
        <v>46153</v>
      </c>
      <c r="B141" s="97" t="str">
        <f t="shared" si="8"/>
        <v/>
      </c>
      <c r="C141" s="97" t="str">
        <f t="shared" si="8"/>
        <v/>
      </c>
      <c r="D141" s="96"/>
      <c r="E141" s="96"/>
      <c r="F141" s="96"/>
      <c r="G141" s="96"/>
      <c r="H141" s="96"/>
      <c r="I141" s="96"/>
      <c r="J141" s="96"/>
      <c r="K141" s="96"/>
      <c r="L141" s="96"/>
      <c r="M141" s="96"/>
      <c r="N141" s="96"/>
      <c r="O141" s="96"/>
    </row>
    <row r="142" spans="1:15" x14ac:dyDescent="0.2">
      <c r="A142" s="98">
        <f t="shared" si="9"/>
        <v>46154</v>
      </c>
      <c r="B142" s="97" t="str">
        <f t="shared" si="8"/>
        <v/>
      </c>
      <c r="C142" s="97" t="str">
        <f t="shared" si="8"/>
        <v/>
      </c>
      <c r="D142" s="96"/>
      <c r="E142" s="96"/>
      <c r="F142" s="96"/>
      <c r="G142" s="96"/>
      <c r="H142" s="96"/>
      <c r="I142" s="96"/>
      <c r="J142" s="96"/>
      <c r="K142" s="96"/>
      <c r="L142" s="96"/>
      <c r="M142" s="96"/>
      <c r="N142" s="96"/>
      <c r="O142" s="96"/>
    </row>
    <row r="143" spans="1:15" x14ac:dyDescent="0.2">
      <c r="A143" s="98">
        <f t="shared" si="9"/>
        <v>46155</v>
      </c>
      <c r="B143" s="97" t="str">
        <f t="shared" si="8"/>
        <v/>
      </c>
      <c r="C143" s="97" t="str">
        <f t="shared" si="8"/>
        <v/>
      </c>
      <c r="D143" s="96"/>
      <c r="E143" s="96"/>
      <c r="F143" s="96"/>
      <c r="G143" s="96"/>
      <c r="H143" s="96"/>
      <c r="I143" s="96"/>
      <c r="J143" s="96"/>
      <c r="K143" s="96"/>
      <c r="L143" s="96"/>
      <c r="M143" s="96"/>
      <c r="N143" s="96"/>
      <c r="O143" s="96"/>
    </row>
    <row r="144" spans="1:15" x14ac:dyDescent="0.2">
      <c r="A144" s="98">
        <f t="shared" si="9"/>
        <v>46156</v>
      </c>
      <c r="B144" s="97" t="str">
        <f t="shared" si="8"/>
        <v/>
      </c>
      <c r="C144" s="97" t="str">
        <f t="shared" si="8"/>
        <v/>
      </c>
      <c r="D144" s="96"/>
      <c r="E144" s="96"/>
      <c r="F144" s="96"/>
      <c r="G144" s="96"/>
      <c r="H144" s="96"/>
      <c r="I144" s="96"/>
      <c r="J144" s="96"/>
      <c r="K144" s="96"/>
      <c r="L144" s="96"/>
      <c r="M144" s="96"/>
      <c r="N144" s="96"/>
      <c r="O144" s="96"/>
    </row>
    <row r="145" spans="1:15" x14ac:dyDescent="0.2">
      <c r="A145" s="98">
        <f t="shared" si="9"/>
        <v>46157</v>
      </c>
      <c r="B145" s="97" t="str">
        <f t="shared" si="8"/>
        <v/>
      </c>
      <c r="C145" s="97" t="str">
        <f t="shared" si="8"/>
        <v/>
      </c>
      <c r="D145" s="96"/>
      <c r="E145" s="96"/>
      <c r="F145" s="96"/>
      <c r="G145" s="96"/>
      <c r="H145" s="96"/>
      <c r="I145" s="96"/>
      <c r="J145" s="96"/>
      <c r="K145" s="96"/>
      <c r="L145" s="96"/>
      <c r="M145" s="96"/>
      <c r="N145" s="96"/>
      <c r="O145" s="96"/>
    </row>
    <row r="146" spans="1:15" x14ac:dyDescent="0.2">
      <c r="A146" s="98">
        <f t="shared" si="9"/>
        <v>46158</v>
      </c>
      <c r="B146" s="97" t="str">
        <f t="shared" si="8"/>
        <v/>
      </c>
      <c r="C146" s="97" t="str">
        <f t="shared" si="8"/>
        <v/>
      </c>
      <c r="D146" s="96"/>
      <c r="E146" s="96"/>
      <c r="F146" s="96"/>
      <c r="G146" s="96"/>
      <c r="H146" s="96"/>
      <c r="I146" s="96"/>
      <c r="J146" s="96"/>
      <c r="K146" s="96"/>
      <c r="L146" s="96"/>
      <c r="M146" s="96"/>
      <c r="N146" s="96"/>
      <c r="O146" s="96"/>
    </row>
    <row r="147" spans="1:15" x14ac:dyDescent="0.2">
      <c r="A147" s="98">
        <f t="shared" si="9"/>
        <v>46159</v>
      </c>
      <c r="B147" s="97" t="str">
        <f t="shared" si="8"/>
        <v/>
      </c>
      <c r="C147" s="97" t="str">
        <f t="shared" si="8"/>
        <v/>
      </c>
      <c r="D147" s="96"/>
      <c r="E147" s="96"/>
      <c r="F147" s="96"/>
      <c r="G147" s="96"/>
      <c r="H147" s="96"/>
      <c r="I147" s="96"/>
      <c r="J147" s="96"/>
      <c r="K147" s="96"/>
      <c r="L147" s="96"/>
      <c r="M147" s="96"/>
      <c r="N147" s="96"/>
      <c r="O147" s="96"/>
    </row>
    <row r="148" spans="1:15" x14ac:dyDescent="0.2">
      <c r="A148" s="98">
        <f t="shared" si="9"/>
        <v>46160</v>
      </c>
      <c r="B148" s="97" t="str">
        <f t="shared" si="8"/>
        <v/>
      </c>
      <c r="C148" s="97" t="str">
        <f t="shared" si="8"/>
        <v/>
      </c>
      <c r="D148" s="96"/>
      <c r="E148" s="96"/>
      <c r="F148" s="96"/>
      <c r="G148" s="96"/>
      <c r="H148" s="96"/>
      <c r="I148" s="96"/>
      <c r="J148" s="96"/>
      <c r="K148" s="96"/>
      <c r="L148" s="96"/>
      <c r="M148" s="96"/>
      <c r="N148" s="96"/>
      <c r="O148" s="96"/>
    </row>
    <row r="149" spans="1:15" x14ac:dyDescent="0.2">
      <c r="A149" s="98">
        <f t="shared" si="9"/>
        <v>46161</v>
      </c>
      <c r="B149" s="97" t="str">
        <f t="shared" si="8"/>
        <v/>
      </c>
      <c r="C149" s="97" t="str">
        <f t="shared" si="8"/>
        <v/>
      </c>
      <c r="D149" s="96"/>
      <c r="E149" s="96"/>
      <c r="F149" s="96"/>
      <c r="G149" s="96"/>
      <c r="H149" s="96"/>
      <c r="I149" s="96"/>
      <c r="J149" s="96"/>
      <c r="K149" s="96"/>
      <c r="L149" s="96"/>
      <c r="M149" s="96"/>
      <c r="N149" s="96"/>
      <c r="O149" s="96"/>
    </row>
    <row r="150" spans="1:15" x14ac:dyDescent="0.2">
      <c r="A150" s="98">
        <f t="shared" si="9"/>
        <v>46162</v>
      </c>
      <c r="B150" s="97" t="str">
        <f t="shared" si="8"/>
        <v/>
      </c>
      <c r="C150" s="97" t="str">
        <f t="shared" si="8"/>
        <v/>
      </c>
      <c r="D150" s="96"/>
      <c r="E150" s="96"/>
      <c r="F150" s="96"/>
      <c r="G150" s="96"/>
      <c r="H150" s="96"/>
      <c r="I150" s="96"/>
      <c r="J150" s="96"/>
      <c r="K150" s="96"/>
      <c r="L150" s="96"/>
      <c r="M150" s="96"/>
      <c r="N150" s="96"/>
      <c r="O150" s="96"/>
    </row>
    <row r="151" spans="1:15" x14ac:dyDescent="0.2">
      <c r="A151" s="98">
        <f t="shared" si="9"/>
        <v>46163</v>
      </c>
      <c r="B151" s="97" t="str">
        <f t="shared" ref="B151:C170" si="10">IF(SUMIF($D$9:$XFD$9,B$9,$D151:$XFD151)&gt;0,SUMIF($D$9:$XFD$9,B$9,$D151:$XFD151),"")</f>
        <v/>
      </c>
      <c r="C151" s="97" t="str">
        <f t="shared" si="10"/>
        <v/>
      </c>
      <c r="D151" s="96"/>
      <c r="E151" s="96"/>
      <c r="F151" s="96"/>
      <c r="G151" s="96"/>
      <c r="H151" s="96"/>
      <c r="I151" s="96"/>
      <c r="J151" s="96"/>
      <c r="K151" s="96"/>
      <c r="L151" s="96"/>
      <c r="M151" s="96"/>
      <c r="N151" s="96"/>
      <c r="O151" s="96"/>
    </row>
    <row r="152" spans="1:15" x14ac:dyDescent="0.2">
      <c r="A152" s="98">
        <f t="shared" si="9"/>
        <v>46164</v>
      </c>
      <c r="B152" s="97" t="str">
        <f t="shared" si="10"/>
        <v/>
      </c>
      <c r="C152" s="97" t="str">
        <f t="shared" si="10"/>
        <v/>
      </c>
      <c r="D152" s="96"/>
      <c r="E152" s="96"/>
      <c r="F152" s="96"/>
      <c r="G152" s="96"/>
      <c r="H152" s="96"/>
      <c r="I152" s="96"/>
      <c r="J152" s="96"/>
      <c r="K152" s="96"/>
      <c r="L152" s="96"/>
      <c r="M152" s="96"/>
      <c r="N152" s="96"/>
      <c r="O152" s="96"/>
    </row>
    <row r="153" spans="1:15" x14ac:dyDescent="0.2">
      <c r="A153" s="98">
        <f t="shared" si="9"/>
        <v>46165</v>
      </c>
      <c r="B153" s="97" t="str">
        <f t="shared" si="10"/>
        <v/>
      </c>
      <c r="C153" s="97" t="str">
        <f t="shared" si="10"/>
        <v/>
      </c>
      <c r="D153" s="96"/>
      <c r="E153" s="96"/>
      <c r="F153" s="96"/>
      <c r="G153" s="96"/>
      <c r="H153" s="96"/>
      <c r="I153" s="96"/>
      <c r="J153" s="96"/>
      <c r="K153" s="96"/>
      <c r="L153" s="96"/>
      <c r="M153" s="96"/>
      <c r="N153" s="96"/>
      <c r="O153" s="96"/>
    </row>
    <row r="154" spans="1:15" x14ac:dyDescent="0.2">
      <c r="A154" s="98">
        <f t="shared" si="9"/>
        <v>46166</v>
      </c>
      <c r="B154" s="97" t="str">
        <f t="shared" si="10"/>
        <v/>
      </c>
      <c r="C154" s="97" t="str">
        <f t="shared" si="10"/>
        <v/>
      </c>
      <c r="D154" s="96"/>
      <c r="E154" s="96"/>
      <c r="F154" s="96"/>
      <c r="G154" s="96"/>
      <c r="H154" s="96"/>
      <c r="I154" s="96"/>
      <c r="J154" s="96"/>
      <c r="K154" s="96"/>
      <c r="L154" s="96"/>
      <c r="M154" s="96"/>
      <c r="N154" s="96"/>
      <c r="O154" s="96"/>
    </row>
    <row r="155" spans="1:15" x14ac:dyDescent="0.2">
      <c r="A155" s="98">
        <f t="shared" si="9"/>
        <v>46167</v>
      </c>
      <c r="B155" s="97" t="str">
        <f t="shared" si="10"/>
        <v/>
      </c>
      <c r="C155" s="97" t="str">
        <f t="shared" si="10"/>
        <v/>
      </c>
      <c r="D155" s="96"/>
      <c r="E155" s="96"/>
      <c r="F155" s="96"/>
      <c r="G155" s="96"/>
      <c r="H155" s="96"/>
      <c r="I155" s="96"/>
      <c r="J155" s="96"/>
      <c r="K155" s="96"/>
      <c r="L155" s="96"/>
      <c r="M155" s="96"/>
      <c r="N155" s="96"/>
      <c r="O155" s="96"/>
    </row>
    <row r="156" spans="1:15" x14ac:dyDescent="0.2">
      <c r="A156" s="98">
        <f t="shared" si="9"/>
        <v>46168</v>
      </c>
      <c r="B156" s="97" t="str">
        <f t="shared" si="10"/>
        <v/>
      </c>
      <c r="C156" s="97" t="str">
        <f t="shared" si="10"/>
        <v/>
      </c>
      <c r="D156" s="96"/>
      <c r="E156" s="96"/>
      <c r="F156" s="96"/>
      <c r="G156" s="96"/>
      <c r="H156" s="96"/>
      <c r="I156" s="96"/>
      <c r="J156" s="96"/>
      <c r="K156" s="96"/>
      <c r="L156" s="96"/>
      <c r="M156" s="96"/>
      <c r="N156" s="96"/>
      <c r="O156" s="96"/>
    </row>
    <row r="157" spans="1:15" x14ac:dyDescent="0.2">
      <c r="A157" s="98">
        <f t="shared" si="9"/>
        <v>46169</v>
      </c>
      <c r="B157" s="97" t="str">
        <f t="shared" si="10"/>
        <v/>
      </c>
      <c r="C157" s="97" t="str">
        <f t="shared" si="10"/>
        <v/>
      </c>
      <c r="D157" s="96"/>
      <c r="E157" s="96"/>
      <c r="F157" s="96"/>
      <c r="G157" s="96"/>
      <c r="H157" s="96"/>
      <c r="I157" s="96"/>
      <c r="J157" s="96"/>
      <c r="K157" s="96"/>
      <c r="L157" s="96"/>
      <c r="M157" s="96"/>
      <c r="N157" s="96"/>
      <c r="O157" s="96"/>
    </row>
    <row r="158" spans="1:15" x14ac:dyDescent="0.2">
      <c r="A158" s="98">
        <f t="shared" si="9"/>
        <v>46170</v>
      </c>
      <c r="B158" s="97" t="str">
        <f t="shared" si="10"/>
        <v/>
      </c>
      <c r="C158" s="97" t="str">
        <f t="shared" si="10"/>
        <v/>
      </c>
      <c r="D158" s="96"/>
      <c r="E158" s="96"/>
      <c r="F158" s="96"/>
      <c r="G158" s="96"/>
      <c r="H158" s="96"/>
      <c r="I158" s="96"/>
      <c r="J158" s="96"/>
      <c r="K158" s="96"/>
      <c r="L158" s="96"/>
      <c r="M158" s="96"/>
      <c r="N158" s="96"/>
      <c r="O158" s="96"/>
    </row>
    <row r="159" spans="1:15" x14ac:dyDescent="0.2">
      <c r="A159" s="98">
        <f t="shared" si="9"/>
        <v>46171</v>
      </c>
      <c r="B159" s="97" t="str">
        <f t="shared" si="10"/>
        <v/>
      </c>
      <c r="C159" s="97" t="str">
        <f t="shared" si="10"/>
        <v/>
      </c>
      <c r="D159" s="96"/>
      <c r="E159" s="96"/>
      <c r="F159" s="96"/>
      <c r="G159" s="96"/>
      <c r="H159" s="96"/>
      <c r="I159" s="96"/>
      <c r="J159" s="96"/>
      <c r="K159" s="96"/>
      <c r="L159" s="96"/>
      <c r="M159" s="96"/>
      <c r="N159" s="96"/>
      <c r="O159" s="96"/>
    </row>
    <row r="160" spans="1:15" x14ac:dyDescent="0.2">
      <c r="A160" s="98">
        <f t="shared" si="9"/>
        <v>46172</v>
      </c>
      <c r="B160" s="97" t="str">
        <f t="shared" si="10"/>
        <v/>
      </c>
      <c r="C160" s="97" t="str">
        <f t="shared" si="10"/>
        <v/>
      </c>
      <c r="D160" s="96"/>
      <c r="E160" s="96"/>
      <c r="F160" s="96"/>
      <c r="G160" s="96"/>
      <c r="H160" s="96"/>
      <c r="I160" s="96"/>
      <c r="J160" s="96"/>
      <c r="K160" s="96"/>
      <c r="L160" s="96"/>
      <c r="M160" s="96"/>
      <c r="N160" s="96"/>
      <c r="O160" s="96"/>
    </row>
    <row r="161" spans="1:15" x14ac:dyDescent="0.2">
      <c r="A161" s="98">
        <f t="shared" si="9"/>
        <v>46173</v>
      </c>
      <c r="B161" s="97" t="str">
        <f t="shared" si="10"/>
        <v/>
      </c>
      <c r="C161" s="97" t="str">
        <f t="shared" si="10"/>
        <v/>
      </c>
      <c r="D161" s="96"/>
      <c r="E161" s="96"/>
      <c r="F161" s="96"/>
      <c r="G161" s="96"/>
      <c r="H161" s="96"/>
      <c r="I161" s="96"/>
      <c r="J161" s="96"/>
      <c r="K161" s="96"/>
      <c r="L161" s="96"/>
      <c r="M161" s="96"/>
      <c r="N161" s="96"/>
      <c r="O161" s="96"/>
    </row>
    <row r="162" spans="1:15" x14ac:dyDescent="0.2">
      <c r="A162" s="98">
        <f t="shared" si="9"/>
        <v>46174</v>
      </c>
      <c r="B162" s="97" t="str">
        <f t="shared" si="10"/>
        <v/>
      </c>
      <c r="C162" s="97" t="str">
        <f t="shared" si="10"/>
        <v/>
      </c>
      <c r="D162" s="96"/>
      <c r="E162" s="96"/>
      <c r="F162" s="96"/>
      <c r="G162" s="96"/>
      <c r="H162" s="96"/>
      <c r="I162" s="96"/>
      <c r="J162" s="96"/>
      <c r="K162" s="96"/>
      <c r="L162" s="96"/>
      <c r="M162" s="96"/>
      <c r="N162" s="96"/>
      <c r="O162" s="96"/>
    </row>
    <row r="163" spans="1:15" x14ac:dyDescent="0.2">
      <c r="A163" s="98">
        <f t="shared" si="9"/>
        <v>46175</v>
      </c>
      <c r="B163" s="97" t="str">
        <f t="shared" si="10"/>
        <v/>
      </c>
      <c r="C163" s="97" t="str">
        <f t="shared" si="10"/>
        <v/>
      </c>
      <c r="D163" s="96"/>
      <c r="E163" s="96"/>
      <c r="F163" s="96"/>
      <c r="G163" s="96"/>
      <c r="H163" s="96"/>
      <c r="I163" s="96"/>
      <c r="J163" s="96"/>
      <c r="K163" s="96"/>
      <c r="L163" s="96"/>
      <c r="M163" s="96"/>
      <c r="N163" s="96"/>
      <c r="O163" s="96"/>
    </row>
    <row r="164" spans="1:15" x14ac:dyDescent="0.2">
      <c r="A164" s="98">
        <f t="shared" si="9"/>
        <v>46176</v>
      </c>
      <c r="B164" s="97" t="str">
        <f t="shared" si="10"/>
        <v/>
      </c>
      <c r="C164" s="97" t="str">
        <f t="shared" si="10"/>
        <v/>
      </c>
      <c r="D164" s="96"/>
      <c r="E164" s="96"/>
      <c r="F164" s="96"/>
      <c r="G164" s="96"/>
      <c r="H164" s="96"/>
      <c r="I164" s="96"/>
      <c r="J164" s="96"/>
      <c r="K164" s="96"/>
      <c r="L164" s="96"/>
      <c r="M164" s="96"/>
      <c r="N164" s="96"/>
      <c r="O164" s="96"/>
    </row>
    <row r="165" spans="1:15" x14ac:dyDescent="0.2">
      <c r="A165" s="98">
        <f t="shared" si="9"/>
        <v>46177</v>
      </c>
      <c r="B165" s="97" t="str">
        <f t="shared" si="10"/>
        <v/>
      </c>
      <c r="C165" s="97" t="str">
        <f t="shared" si="10"/>
        <v/>
      </c>
      <c r="D165" s="96"/>
      <c r="E165" s="96"/>
      <c r="F165" s="96"/>
      <c r="G165" s="96"/>
      <c r="H165" s="96"/>
      <c r="I165" s="96"/>
      <c r="J165" s="96"/>
      <c r="K165" s="96"/>
      <c r="L165" s="96"/>
      <c r="M165" s="96"/>
      <c r="N165" s="96"/>
      <c r="O165" s="96"/>
    </row>
    <row r="166" spans="1:15" x14ac:dyDescent="0.2">
      <c r="A166" s="98">
        <f t="shared" si="9"/>
        <v>46178</v>
      </c>
      <c r="B166" s="97" t="str">
        <f t="shared" si="10"/>
        <v/>
      </c>
      <c r="C166" s="97" t="str">
        <f t="shared" si="10"/>
        <v/>
      </c>
      <c r="D166" s="96"/>
      <c r="E166" s="96"/>
      <c r="F166" s="96"/>
      <c r="G166" s="96"/>
      <c r="H166" s="96"/>
      <c r="I166" s="96"/>
      <c r="J166" s="96"/>
      <c r="K166" s="96"/>
      <c r="L166" s="96"/>
      <c r="M166" s="96"/>
      <c r="N166" s="96"/>
      <c r="O166" s="96"/>
    </row>
    <row r="167" spans="1:15" x14ac:dyDescent="0.2">
      <c r="A167" s="98">
        <f t="shared" si="9"/>
        <v>46179</v>
      </c>
      <c r="B167" s="97" t="str">
        <f t="shared" si="10"/>
        <v/>
      </c>
      <c r="C167" s="97" t="str">
        <f t="shared" si="10"/>
        <v/>
      </c>
      <c r="D167" s="96"/>
      <c r="E167" s="96"/>
      <c r="F167" s="96"/>
      <c r="G167" s="96"/>
      <c r="H167" s="96"/>
      <c r="I167" s="96"/>
      <c r="J167" s="96"/>
      <c r="K167" s="96"/>
      <c r="L167" s="96"/>
      <c r="M167" s="96"/>
      <c r="N167" s="96"/>
      <c r="O167" s="96"/>
    </row>
    <row r="168" spans="1:15" x14ac:dyDescent="0.2">
      <c r="A168" s="98">
        <f t="shared" si="9"/>
        <v>46180</v>
      </c>
      <c r="B168" s="97" t="str">
        <f t="shared" si="10"/>
        <v/>
      </c>
      <c r="C168" s="97" t="str">
        <f t="shared" si="10"/>
        <v/>
      </c>
      <c r="D168" s="96"/>
      <c r="E168" s="96"/>
      <c r="F168" s="96"/>
      <c r="G168" s="96"/>
      <c r="H168" s="96"/>
      <c r="I168" s="96"/>
      <c r="J168" s="96"/>
      <c r="K168" s="96"/>
      <c r="L168" s="96"/>
      <c r="M168" s="96"/>
      <c r="N168" s="96"/>
      <c r="O168" s="96"/>
    </row>
    <row r="169" spans="1:15" x14ac:dyDescent="0.2">
      <c r="A169" s="98">
        <f t="shared" si="9"/>
        <v>46181</v>
      </c>
      <c r="B169" s="97" t="str">
        <f t="shared" si="10"/>
        <v/>
      </c>
      <c r="C169" s="97" t="str">
        <f t="shared" si="10"/>
        <v/>
      </c>
      <c r="D169" s="96"/>
      <c r="E169" s="96"/>
      <c r="F169" s="96"/>
      <c r="G169" s="96"/>
      <c r="H169" s="96"/>
      <c r="I169" s="96"/>
      <c r="J169" s="96"/>
      <c r="K169" s="96"/>
      <c r="L169" s="96"/>
      <c r="M169" s="96"/>
      <c r="N169" s="96"/>
      <c r="O169" s="96"/>
    </row>
    <row r="170" spans="1:15" x14ac:dyDescent="0.2">
      <c r="A170" s="98">
        <f t="shared" si="9"/>
        <v>46182</v>
      </c>
      <c r="B170" s="97" t="str">
        <f t="shared" si="10"/>
        <v/>
      </c>
      <c r="C170" s="97" t="str">
        <f t="shared" si="10"/>
        <v/>
      </c>
      <c r="D170" s="96"/>
      <c r="E170" s="96"/>
      <c r="F170" s="96"/>
      <c r="G170" s="96"/>
      <c r="H170" s="96"/>
      <c r="I170" s="96"/>
      <c r="J170" s="96"/>
      <c r="K170" s="96"/>
      <c r="L170" s="96"/>
      <c r="M170" s="96"/>
      <c r="N170" s="96"/>
      <c r="O170" s="96"/>
    </row>
    <row r="171" spans="1:15" x14ac:dyDescent="0.2">
      <c r="A171" s="98">
        <f t="shared" si="9"/>
        <v>46183</v>
      </c>
      <c r="B171" s="97" t="str">
        <f t="shared" ref="B171:C190" si="11">IF(SUMIF($D$9:$XFD$9,B$9,$D171:$XFD171)&gt;0,SUMIF($D$9:$XFD$9,B$9,$D171:$XFD171),"")</f>
        <v/>
      </c>
      <c r="C171" s="97" t="str">
        <f t="shared" si="11"/>
        <v/>
      </c>
      <c r="D171" s="96"/>
      <c r="E171" s="96"/>
      <c r="F171" s="96"/>
      <c r="G171" s="96"/>
      <c r="H171" s="96"/>
      <c r="I171" s="96"/>
      <c r="J171" s="96"/>
      <c r="K171" s="96"/>
      <c r="L171" s="96"/>
      <c r="M171" s="96"/>
      <c r="N171" s="96"/>
      <c r="O171" s="96"/>
    </row>
    <row r="172" spans="1:15" x14ac:dyDescent="0.2">
      <c r="A172" s="98">
        <f t="shared" si="9"/>
        <v>46184</v>
      </c>
      <c r="B172" s="97" t="str">
        <f t="shared" si="11"/>
        <v/>
      </c>
      <c r="C172" s="97" t="str">
        <f t="shared" si="11"/>
        <v/>
      </c>
      <c r="D172" s="96"/>
      <c r="E172" s="96"/>
      <c r="F172" s="96"/>
      <c r="G172" s="96"/>
      <c r="H172" s="96"/>
      <c r="I172" s="96"/>
      <c r="J172" s="96"/>
      <c r="K172" s="96"/>
      <c r="L172" s="96"/>
      <c r="M172" s="96"/>
      <c r="N172" s="96"/>
      <c r="O172" s="96"/>
    </row>
    <row r="173" spans="1:15" x14ac:dyDescent="0.2">
      <c r="A173" s="98">
        <f t="shared" si="9"/>
        <v>46185</v>
      </c>
      <c r="B173" s="97" t="str">
        <f t="shared" si="11"/>
        <v/>
      </c>
      <c r="C173" s="97" t="str">
        <f t="shared" si="11"/>
        <v/>
      </c>
      <c r="D173" s="96"/>
      <c r="E173" s="96"/>
      <c r="F173" s="96"/>
      <c r="G173" s="96"/>
      <c r="H173" s="96"/>
      <c r="I173" s="96"/>
      <c r="J173" s="96"/>
      <c r="K173" s="96"/>
      <c r="L173" s="96"/>
      <c r="M173" s="96"/>
      <c r="N173" s="96"/>
      <c r="O173" s="96"/>
    </row>
    <row r="174" spans="1:15" x14ac:dyDescent="0.2">
      <c r="A174" s="98">
        <f t="shared" si="9"/>
        <v>46186</v>
      </c>
      <c r="B174" s="97" t="str">
        <f t="shared" si="11"/>
        <v/>
      </c>
      <c r="C174" s="97" t="str">
        <f t="shared" si="11"/>
        <v/>
      </c>
      <c r="D174" s="96"/>
      <c r="E174" s="96"/>
      <c r="F174" s="96"/>
      <c r="G174" s="96"/>
      <c r="H174" s="96"/>
      <c r="I174" s="96"/>
      <c r="J174" s="96"/>
      <c r="K174" s="96"/>
      <c r="L174" s="96"/>
      <c r="M174" s="96"/>
      <c r="N174" s="96"/>
      <c r="O174" s="96"/>
    </row>
    <row r="175" spans="1:15" x14ac:dyDescent="0.2">
      <c r="A175" s="98">
        <f t="shared" si="9"/>
        <v>46187</v>
      </c>
      <c r="B175" s="97" t="str">
        <f t="shared" si="11"/>
        <v/>
      </c>
      <c r="C175" s="97" t="str">
        <f t="shared" si="11"/>
        <v/>
      </c>
      <c r="D175" s="96"/>
      <c r="E175" s="96"/>
      <c r="F175" s="96"/>
      <c r="G175" s="96"/>
      <c r="H175" s="96"/>
      <c r="I175" s="96"/>
      <c r="J175" s="96"/>
      <c r="K175" s="96"/>
      <c r="L175" s="96"/>
      <c r="M175" s="96"/>
      <c r="N175" s="96"/>
      <c r="O175" s="96"/>
    </row>
    <row r="176" spans="1:15" x14ac:dyDescent="0.2">
      <c r="A176" s="98">
        <f t="shared" si="9"/>
        <v>46188</v>
      </c>
      <c r="B176" s="97" t="str">
        <f t="shared" si="11"/>
        <v/>
      </c>
      <c r="C176" s="97" t="str">
        <f t="shared" si="11"/>
        <v/>
      </c>
      <c r="D176" s="96"/>
      <c r="E176" s="96"/>
      <c r="F176" s="96"/>
      <c r="G176" s="96"/>
      <c r="H176" s="96"/>
      <c r="I176" s="96"/>
      <c r="J176" s="96"/>
      <c r="K176" s="96"/>
      <c r="L176" s="96"/>
      <c r="M176" s="96"/>
      <c r="N176" s="96"/>
      <c r="O176" s="96"/>
    </row>
    <row r="177" spans="1:15" x14ac:dyDescent="0.2">
      <c r="A177" s="98">
        <f t="shared" si="9"/>
        <v>46189</v>
      </c>
      <c r="B177" s="97" t="str">
        <f t="shared" si="11"/>
        <v/>
      </c>
      <c r="C177" s="97" t="str">
        <f t="shared" si="11"/>
        <v/>
      </c>
      <c r="D177" s="96"/>
      <c r="E177" s="96"/>
      <c r="F177" s="96"/>
      <c r="G177" s="96"/>
      <c r="H177" s="96"/>
      <c r="I177" s="96"/>
      <c r="J177" s="96"/>
      <c r="K177" s="96"/>
      <c r="L177" s="96"/>
      <c r="M177" s="96"/>
      <c r="N177" s="96"/>
      <c r="O177" s="96"/>
    </row>
    <row r="178" spans="1:15" x14ac:dyDescent="0.2">
      <c r="A178" s="98">
        <f t="shared" si="9"/>
        <v>46190</v>
      </c>
      <c r="B178" s="97" t="str">
        <f t="shared" si="11"/>
        <v/>
      </c>
      <c r="C178" s="97" t="str">
        <f t="shared" si="11"/>
        <v/>
      </c>
      <c r="D178" s="96"/>
      <c r="E178" s="96"/>
      <c r="F178" s="96"/>
      <c r="G178" s="96"/>
      <c r="H178" s="96"/>
      <c r="I178" s="96"/>
      <c r="J178" s="96"/>
      <c r="K178" s="96"/>
      <c r="L178" s="96"/>
      <c r="M178" s="96"/>
      <c r="N178" s="96"/>
      <c r="O178" s="96"/>
    </row>
    <row r="179" spans="1:15" x14ac:dyDescent="0.2">
      <c r="A179" s="98">
        <f t="shared" si="9"/>
        <v>46191</v>
      </c>
      <c r="B179" s="97" t="str">
        <f t="shared" si="11"/>
        <v/>
      </c>
      <c r="C179" s="97" t="str">
        <f t="shared" si="11"/>
        <v/>
      </c>
      <c r="D179" s="96"/>
      <c r="E179" s="96"/>
      <c r="F179" s="96"/>
      <c r="G179" s="96"/>
      <c r="H179" s="96"/>
      <c r="I179" s="96"/>
      <c r="J179" s="96"/>
      <c r="K179" s="96"/>
      <c r="L179" s="96"/>
      <c r="M179" s="96"/>
      <c r="N179" s="96"/>
      <c r="O179" s="96"/>
    </row>
    <row r="180" spans="1:15" x14ac:dyDescent="0.2">
      <c r="A180" s="98">
        <f t="shared" si="9"/>
        <v>46192</v>
      </c>
      <c r="B180" s="97" t="str">
        <f t="shared" si="11"/>
        <v/>
      </c>
      <c r="C180" s="97" t="str">
        <f t="shared" si="11"/>
        <v/>
      </c>
      <c r="D180" s="96"/>
      <c r="E180" s="96"/>
      <c r="F180" s="96"/>
      <c r="G180" s="96"/>
      <c r="H180" s="96"/>
      <c r="I180" s="96"/>
      <c r="J180" s="96"/>
      <c r="K180" s="96"/>
      <c r="L180" s="96"/>
      <c r="M180" s="96"/>
      <c r="N180" s="96"/>
      <c r="O180" s="96"/>
    </row>
    <row r="181" spans="1:15" x14ac:dyDescent="0.2">
      <c r="A181" s="98">
        <f t="shared" si="9"/>
        <v>46193</v>
      </c>
      <c r="B181" s="97" t="str">
        <f t="shared" si="11"/>
        <v/>
      </c>
      <c r="C181" s="97" t="str">
        <f t="shared" si="11"/>
        <v/>
      </c>
      <c r="D181" s="96"/>
      <c r="E181" s="96"/>
      <c r="F181" s="96"/>
      <c r="G181" s="96"/>
      <c r="H181" s="96"/>
      <c r="I181" s="96"/>
      <c r="J181" s="96"/>
      <c r="K181" s="96"/>
      <c r="L181" s="96"/>
      <c r="M181" s="96"/>
      <c r="N181" s="96"/>
      <c r="O181" s="96"/>
    </row>
    <row r="182" spans="1:15" x14ac:dyDescent="0.2">
      <c r="A182" s="98">
        <f t="shared" si="9"/>
        <v>46194</v>
      </c>
      <c r="B182" s="97" t="str">
        <f t="shared" si="11"/>
        <v/>
      </c>
      <c r="C182" s="97" t="str">
        <f t="shared" si="11"/>
        <v/>
      </c>
      <c r="D182" s="96"/>
      <c r="E182" s="96"/>
      <c r="F182" s="96"/>
      <c r="G182" s="96"/>
      <c r="H182" s="96"/>
      <c r="I182" s="96"/>
      <c r="J182" s="96"/>
      <c r="K182" s="96"/>
      <c r="L182" s="96"/>
      <c r="M182" s="96"/>
      <c r="N182" s="96"/>
      <c r="O182" s="96"/>
    </row>
    <row r="183" spans="1:15" x14ac:dyDescent="0.2">
      <c r="A183" s="98">
        <f t="shared" si="9"/>
        <v>46195</v>
      </c>
      <c r="B183" s="97" t="str">
        <f t="shared" si="11"/>
        <v/>
      </c>
      <c r="C183" s="97" t="str">
        <f t="shared" si="11"/>
        <v/>
      </c>
      <c r="D183" s="96"/>
      <c r="E183" s="96"/>
      <c r="F183" s="96"/>
      <c r="G183" s="96"/>
      <c r="H183" s="96"/>
      <c r="I183" s="96"/>
      <c r="J183" s="96"/>
      <c r="K183" s="96"/>
      <c r="L183" s="96"/>
      <c r="M183" s="96"/>
      <c r="N183" s="96"/>
      <c r="O183" s="96"/>
    </row>
    <row r="184" spans="1:15" x14ac:dyDescent="0.2">
      <c r="A184" s="98">
        <f t="shared" si="9"/>
        <v>46196</v>
      </c>
      <c r="B184" s="97" t="str">
        <f t="shared" si="11"/>
        <v/>
      </c>
      <c r="C184" s="97" t="str">
        <f t="shared" si="11"/>
        <v/>
      </c>
      <c r="D184" s="96"/>
      <c r="E184" s="96"/>
      <c r="F184" s="96"/>
      <c r="G184" s="96"/>
      <c r="H184" s="96"/>
      <c r="I184" s="96"/>
      <c r="J184" s="96"/>
      <c r="K184" s="96"/>
      <c r="L184" s="96"/>
      <c r="M184" s="96"/>
      <c r="N184" s="96"/>
      <c r="O184" s="96"/>
    </row>
    <row r="185" spans="1:15" x14ac:dyDescent="0.2">
      <c r="A185" s="98">
        <f t="shared" si="9"/>
        <v>46197</v>
      </c>
      <c r="B185" s="97" t="str">
        <f t="shared" si="11"/>
        <v/>
      </c>
      <c r="C185" s="97" t="str">
        <f t="shared" si="11"/>
        <v/>
      </c>
      <c r="D185" s="96"/>
      <c r="E185" s="96"/>
      <c r="F185" s="96"/>
      <c r="G185" s="96"/>
      <c r="H185" s="96"/>
      <c r="I185" s="96"/>
      <c r="J185" s="96"/>
      <c r="K185" s="96"/>
      <c r="L185" s="96"/>
      <c r="M185" s="96"/>
      <c r="N185" s="96"/>
      <c r="O185" s="96"/>
    </row>
    <row r="186" spans="1:15" x14ac:dyDescent="0.2">
      <c r="A186" s="98">
        <f t="shared" si="9"/>
        <v>46198</v>
      </c>
      <c r="B186" s="97" t="str">
        <f t="shared" si="11"/>
        <v/>
      </c>
      <c r="C186" s="97" t="str">
        <f t="shared" si="11"/>
        <v/>
      </c>
      <c r="D186" s="96"/>
      <c r="E186" s="96"/>
      <c r="F186" s="96"/>
      <c r="G186" s="96"/>
      <c r="H186" s="96"/>
      <c r="I186" s="96"/>
      <c r="J186" s="96"/>
      <c r="K186" s="96"/>
      <c r="L186" s="96"/>
      <c r="M186" s="96"/>
      <c r="N186" s="96"/>
      <c r="O186" s="96"/>
    </row>
    <row r="187" spans="1:15" x14ac:dyDescent="0.2">
      <c r="A187" s="98">
        <f t="shared" si="9"/>
        <v>46199</v>
      </c>
      <c r="B187" s="97" t="str">
        <f t="shared" si="11"/>
        <v/>
      </c>
      <c r="C187" s="97" t="str">
        <f t="shared" si="11"/>
        <v/>
      </c>
      <c r="D187" s="96"/>
      <c r="E187" s="96"/>
      <c r="F187" s="96"/>
      <c r="G187" s="96"/>
      <c r="H187" s="96"/>
      <c r="I187" s="96"/>
      <c r="J187" s="96"/>
      <c r="K187" s="96"/>
      <c r="L187" s="96"/>
      <c r="M187" s="96"/>
      <c r="N187" s="96"/>
      <c r="O187" s="96"/>
    </row>
    <row r="188" spans="1:15" x14ac:dyDescent="0.2">
      <c r="A188" s="98">
        <f t="shared" si="9"/>
        <v>46200</v>
      </c>
      <c r="B188" s="97" t="str">
        <f t="shared" si="11"/>
        <v/>
      </c>
      <c r="C188" s="97" t="str">
        <f t="shared" si="11"/>
        <v/>
      </c>
      <c r="D188" s="96"/>
      <c r="E188" s="96"/>
      <c r="F188" s="96"/>
      <c r="G188" s="96"/>
      <c r="H188" s="96"/>
      <c r="I188" s="96"/>
      <c r="J188" s="96"/>
      <c r="K188" s="96"/>
      <c r="L188" s="96"/>
      <c r="M188" s="96"/>
      <c r="N188" s="96"/>
      <c r="O188" s="96"/>
    </row>
    <row r="189" spans="1:15" x14ac:dyDescent="0.2">
      <c r="A189" s="98">
        <f t="shared" si="9"/>
        <v>46201</v>
      </c>
      <c r="B189" s="97" t="str">
        <f t="shared" si="11"/>
        <v/>
      </c>
      <c r="C189" s="97" t="str">
        <f t="shared" si="11"/>
        <v/>
      </c>
      <c r="D189" s="96"/>
      <c r="E189" s="96"/>
      <c r="F189" s="96"/>
      <c r="G189" s="96"/>
      <c r="H189" s="96"/>
      <c r="I189" s="96"/>
      <c r="J189" s="96"/>
      <c r="K189" s="96"/>
      <c r="L189" s="96"/>
      <c r="M189" s="96"/>
      <c r="N189" s="96"/>
      <c r="O189" s="96"/>
    </row>
    <row r="190" spans="1:15" x14ac:dyDescent="0.2">
      <c r="A190" s="98">
        <f t="shared" si="9"/>
        <v>46202</v>
      </c>
      <c r="B190" s="97" t="str">
        <f t="shared" si="11"/>
        <v/>
      </c>
      <c r="C190" s="97" t="str">
        <f t="shared" si="11"/>
        <v/>
      </c>
      <c r="D190" s="96"/>
      <c r="E190" s="96"/>
      <c r="F190" s="96"/>
      <c r="G190" s="96"/>
      <c r="H190" s="96"/>
      <c r="I190" s="96"/>
      <c r="J190" s="96"/>
      <c r="K190" s="96"/>
      <c r="L190" s="96"/>
      <c r="M190" s="96"/>
      <c r="N190" s="96"/>
      <c r="O190" s="96"/>
    </row>
    <row r="191" spans="1:15" x14ac:dyDescent="0.2">
      <c r="A191" s="98">
        <f t="shared" si="9"/>
        <v>46203</v>
      </c>
      <c r="B191" s="97" t="str">
        <f t="shared" ref="B191:C210" si="12">IF(SUMIF($D$9:$XFD$9,B$9,$D191:$XFD191)&gt;0,SUMIF($D$9:$XFD$9,B$9,$D191:$XFD191),"")</f>
        <v/>
      </c>
      <c r="C191" s="97" t="str">
        <f t="shared" si="12"/>
        <v/>
      </c>
      <c r="D191" s="96"/>
      <c r="E191" s="96"/>
      <c r="F191" s="96"/>
      <c r="G191" s="96"/>
      <c r="H191" s="96"/>
      <c r="I191" s="96"/>
      <c r="J191" s="96"/>
      <c r="K191" s="96"/>
      <c r="L191" s="96"/>
      <c r="M191" s="96"/>
      <c r="N191" s="96"/>
      <c r="O191" s="96"/>
    </row>
    <row r="192" spans="1:15" x14ac:dyDescent="0.2">
      <c r="A192" s="98">
        <f t="shared" si="9"/>
        <v>46204</v>
      </c>
      <c r="B192" s="97" t="str">
        <f t="shared" si="12"/>
        <v/>
      </c>
      <c r="C192" s="97" t="str">
        <f t="shared" si="12"/>
        <v/>
      </c>
      <c r="D192" s="96"/>
      <c r="E192" s="96"/>
      <c r="F192" s="96"/>
      <c r="G192" s="96"/>
      <c r="H192" s="96"/>
      <c r="I192" s="96"/>
      <c r="J192" s="96"/>
      <c r="K192" s="96"/>
      <c r="L192" s="96"/>
      <c r="M192" s="96"/>
      <c r="N192" s="96"/>
      <c r="O192" s="96"/>
    </row>
    <row r="193" spans="1:15" x14ac:dyDescent="0.2">
      <c r="A193" s="98">
        <f t="shared" si="9"/>
        <v>46205</v>
      </c>
      <c r="B193" s="97" t="str">
        <f t="shared" si="12"/>
        <v/>
      </c>
      <c r="C193" s="97" t="str">
        <f t="shared" si="12"/>
        <v/>
      </c>
      <c r="D193" s="96"/>
      <c r="E193" s="96"/>
      <c r="F193" s="96"/>
      <c r="G193" s="96"/>
      <c r="H193" s="96"/>
      <c r="I193" s="96"/>
      <c r="J193" s="96"/>
      <c r="K193" s="96"/>
      <c r="L193" s="96"/>
      <c r="M193" s="96"/>
      <c r="N193" s="96"/>
      <c r="O193" s="96"/>
    </row>
    <row r="194" spans="1:15" x14ac:dyDescent="0.2">
      <c r="A194" s="98">
        <f t="shared" si="9"/>
        <v>46206</v>
      </c>
      <c r="B194" s="97" t="str">
        <f t="shared" si="12"/>
        <v/>
      </c>
      <c r="C194" s="97" t="str">
        <f t="shared" si="12"/>
        <v/>
      </c>
      <c r="D194" s="96"/>
      <c r="E194" s="96"/>
      <c r="F194" s="96"/>
      <c r="G194" s="96"/>
      <c r="H194" s="96"/>
      <c r="I194" s="96"/>
      <c r="J194" s="96"/>
      <c r="K194" s="96"/>
      <c r="L194" s="96"/>
      <c r="M194" s="96"/>
      <c r="N194" s="96"/>
      <c r="O194" s="96"/>
    </row>
    <row r="195" spans="1:15" x14ac:dyDescent="0.2">
      <c r="A195" s="98">
        <f t="shared" si="9"/>
        <v>46207</v>
      </c>
      <c r="B195" s="97" t="str">
        <f t="shared" si="12"/>
        <v/>
      </c>
      <c r="C195" s="97" t="str">
        <f t="shared" si="12"/>
        <v/>
      </c>
      <c r="D195" s="96"/>
      <c r="E195" s="96"/>
      <c r="F195" s="96"/>
      <c r="G195" s="96"/>
      <c r="H195" s="96"/>
      <c r="I195" s="96"/>
      <c r="J195" s="96"/>
      <c r="K195" s="96"/>
      <c r="L195" s="96"/>
      <c r="M195" s="96"/>
      <c r="N195" s="96"/>
      <c r="O195" s="96"/>
    </row>
    <row r="196" spans="1:15" x14ac:dyDescent="0.2">
      <c r="A196" s="98">
        <f t="shared" si="9"/>
        <v>46208</v>
      </c>
      <c r="B196" s="97" t="str">
        <f t="shared" si="12"/>
        <v/>
      </c>
      <c r="C196" s="97" t="str">
        <f t="shared" si="12"/>
        <v/>
      </c>
      <c r="D196" s="96"/>
      <c r="E196" s="96"/>
      <c r="F196" s="96"/>
      <c r="G196" s="96"/>
      <c r="H196" s="96"/>
      <c r="I196" s="96"/>
      <c r="J196" s="96"/>
      <c r="K196" s="96"/>
      <c r="L196" s="96"/>
      <c r="M196" s="96"/>
      <c r="N196" s="96"/>
      <c r="O196" s="96"/>
    </row>
    <row r="197" spans="1:15" x14ac:dyDescent="0.2">
      <c r="A197" s="98">
        <f t="shared" si="9"/>
        <v>46209</v>
      </c>
      <c r="B197" s="97" t="str">
        <f t="shared" si="12"/>
        <v/>
      </c>
      <c r="C197" s="97" t="str">
        <f t="shared" si="12"/>
        <v/>
      </c>
      <c r="D197" s="96"/>
      <c r="E197" s="96"/>
      <c r="F197" s="96"/>
      <c r="G197" s="96"/>
      <c r="H197" s="96"/>
      <c r="I197" s="96"/>
      <c r="J197" s="96"/>
      <c r="K197" s="96"/>
      <c r="L197" s="96"/>
      <c r="M197" s="96"/>
      <c r="N197" s="96"/>
      <c r="O197" s="96"/>
    </row>
    <row r="198" spans="1:15" x14ac:dyDescent="0.2">
      <c r="A198" s="98">
        <f t="shared" si="9"/>
        <v>46210</v>
      </c>
      <c r="B198" s="97" t="str">
        <f t="shared" si="12"/>
        <v/>
      </c>
      <c r="C198" s="97" t="str">
        <f t="shared" si="12"/>
        <v/>
      </c>
      <c r="D198" s="96"/>
      <c r="E198" s="96"/>
      <c r="F198" s="96"/>
      <c r="G198" s="96"/>
      <c r="H198" s="96"/>
      <c r="I198" s="96"/>
      <c r="J198" s="96"/>
      <c r="K198" s="96"/>
      <c r="L198" s="96"/>
      <c r="M198" s="96"/>
      <c r="N198" s="96"/>
      <c r="O198" s="96"/>
    </row>
    <row r="199" spans="1:15" x14ac:dyDescent="0.2">
      <c r="A199" s="98">
        <f t="shared" si="9"/>
        <v>46211</v>
      </c>
      <c r="B199" s="97" t="str">
        <f t="shared" si="12"/>
        <v/>
      </c>
      <c r="C199" s="97" t="str">
        <f t="shared" si="12"/>
        <v/>
      </c>
      <c r="D199" s="96"/>
      <c r="E199" s="96"/>
      <c r="F199" s="96"/>
      <c r="G199" s="96"/>
      <c r="H199" s="96"/>
      <c r="I199" s="96"/>
      <c r="J199" s="96"/>
      <c r="K199" s="96"/>
      <c r="L199" s="96"/>
      <c r="M199" s="96"/>
      <c r="N199" s="96"/>
      <c r="O199" s="96"/>
    </row>
    <row r="200" spans="1:15" x14ac:dyDescent="0.2">
      <c r="A200" s="98">
        <f t="shared" si="9"/>
        <v>46212</v>
      </c>
      <c r="B200" s="97" t="str">
        <f t="shared" si="12"/>
        <v/>
      </c>
      <c r="C200" s="97" t="str">
        <f t="shared" si="12"/>
        <v/>
      </c>
      <c r="D200" s="96"/>
      <c r="E200" s="96"/>
      <c r="F200" s="96"/>
      <c r="G200" s="96"/>
      <c r="H200" s="96"/>
      <c r="I200" s="96"/>
      <c r="J200" s="96"/>
      <c r="K200" s="96"/>
      <c r="L200" s="96"/>
      <c r="M200" s="96"/>
      <c r="N200" s="96"/>
      <c r="O200" s="96"/>
    </row>
    <row r="201" spans="1:15" x14ac:dyDescent="0.2">
      <c r="A201" s="98">
        <f t="shared" si="9"/>
        <v>46213</v>
      </c>
      <c r="B201" s="97" t="str">
        <f t="shared" si="12"/>
        <v/>
      </c>
      <c r="C201" s="97" t="str">
        <f t="shared" si="12"/>
        <v/>
      </c>
      <c r="D201" s="96"/>
      <c r="E201" s="96"/>
      <c r="F201" s="96"/>
      <c r="G201" s="96"/>
      <c r="H201" s="96"/>
      <c r="I201" s="96"/>
      <c r="J201" s="96"/>
      <c r="K201" s="96"/>
      <c r="L201" s="96"/>
      <c r="M201" s="96"/>
      <c r="N201" s="96"/>
      <c r="O201" s="96"/>
    </row>
    <row r="202" spans="1:15" x14ac:dyDescent="0.2">
      <c r="A202" s="98">
        <f t="shared" si="9"/>
        <v>46214</v>
      </c>
      <c r="B202" s="97" t="str">
        <f t="shared" si="12"/>
        <v/>
      </c>
      <c r="C202" s="97" t="str">
        <f t="shared" si="12"/>
        <v/>
      </c>
      <c r="D202" s="96"/>
      <c r="E202" s="96"/>
      <c r="F202" s="96"/>
      <c r="G202" s="96"/>
      <c r="H202" s="96"/>
      <c r="I202" s="96"/>
      <c r="J202" s="96"/>
      <c r="K202" s="96"/>
      <c r="L202" s="96"/>
      <c r="M202" s="96"/>
      <c r="N202" s="96"/>
      <c r="O202" s="96"/>
    </row>
    <row r="203" spans="1:15" x14ac:dyDescent="0.2">
      <c r="A203" s="98">
        <f t="shared" si="9"/>
        <v>46215</v>
      </c>
      <c r="B203" s="97" t="str">
        <f t="shared" si="12"/>
        <v/>
      </c>
      <c r="C203" s="97" t="str">
        <f t="shared" si="12"/>
        <v/>
      </c>
      <c r="D203" s="96"/>
      <c r="E203" s="96"/>
      <c r="F203" s="96"/>
      <c r="G203" s="96"/>
      <c r="H203" s="96"/>
      <c r="I203" s="96"/>
      <c r="J203" s="96"/>
      <c r="K203" s="96"/>
      <c r="L203" s="96"/>
      <c r="M203" s="96"/>
      <c r="N203" s="96"/>
      <c r="O203" s="96"/>
    </row>
    <row r="204" spans="1:15" x14ac:dyDescent="0.2">
      <c r="A204" s="98">
        <f t="shared" ref="A204:A267" si="13">A203+1</f>
        <v>46216</v>
      </c>
      <c r="B204" s="97" t="str">
        <f t="shared" si="12"/>
        <v/>
      </c>
      <c r="C204" s="97" t="str">
        <f t="shared" si="12"/>
        <v/>
      </c>
      <c r="D204" s="96"/>
      <c r="E204" s="96"/>
      <c r="F204" s="96"/>
      <c r="G204" s="96"/>
      <c r="H204" s="96"/>
      <c r="I204" s="96"/>
      <c r="J204" s="96"/>
      <c r="K204" s="96"/>
      <c r="L204" s="96"/>
      <c r="M204" s="96"/>
      <c r="N204" s="96"/>
      <c r="O204" s="96"/>
    </row>
    <row r="205" spans="1:15" x14ac:dyDescent="0.2">
      <c r="A205" s="98">
        <f t="shared" si="13"/>
        <v>46217</v>
      </c>
      <c r="B205" s="97" t="str">
        <f t="shared" si="12"/>
        <v/>
      </c>
      <c r="C205" s="97" t="str">
        <f t="shared" si="12"/>
        <v/>
      </c>
      <c r="D205" s="96"/>
      <c r="E205" s="96"/>
      <c r="F205" s="96"/>
      <c r="G205" s="96"/>
      <c r="H205" s="96"/>
      <c r="I205" s="96"/>
      <c r="J205" s="96"/>
      <c r="K205" s="96"/>
      <c r="L205" s="96"/>
      <c r="M205" s="96"/>
      <c r="N205" s="96"/>
      <c r="O205" s="96"/>
    </row>
    <row r="206" spans="1:15" x14ac:dyDescent="0.2">
      <c r="A206" s="98">
        <f t="shared" si="13"/>
        <v>46218</v>
      </c>
      <c r="B206" s="97" t="str">
        <f t="shared" si="12"/>
        <v/>
      </c>
      <c r="C206" s="97" t="str">
        <f t="shared" si="12"/>
        <v/>
      </c>
      <c r="D206" s="96"/>
      <c r="E206" s="96"/>
      <c r="F206" s="96"/>
      <c r="G206" s="96"/>
      <c r="H206" s="96"/>
      <c r="I206" s="96"/>
      <c r="J206" s="96"/>
      <c r="K206" s="96"/>
      <c r="L206" s="96"/>
      <c r="M206" s="96"/>
      <c r="N206" s="96"/>
      <c r="O206" s="96"/>
    </row>
    <row r="207" spans="1:15" x14ac:dyDescent="0.2">
      <c r="A207" s="98">
        <f t="shared" si="13"/>
        <v>46219</v>
      </c>
      <c r="B207" s="97" t="str">
        <f t="shared" si="12"/>
        <v/>
      </c>
      <c r="C207" s="97" t="str">
        <f t="shared" si="12"/>
        <v/>
      </c>
      <c r="D207" s="96"/>
      <c r="E207" s="96"/>
      <c r="F207" s="96"/>
      <c r="G207" s="96"/>
      <c r="H207" s="96"/>
      <c r="I207" s="96"/>
      <c r="J207" s="96"/>
      <c r="K207" s="96"/>
      <c r="L207" s="96"/>
      <c r="M207" s="96"/>
      <c r="N207" s="96"/>
      <c r="O207" s="96"/>
    </row>
    <row r="208" spans="1:15" x14ac:dyDescent="0.2">
      <c r="A208" s="98">
        <f t="shared" si="13"/>
        <v>46220</v>
      </c>
      <c r="B208" s="97" t="str">
        <f t="shared" si="12"/>
        <v/>
      </c>
      <c r="C208" s="97" t="str">
        <f t="shared" si="12"/>
        <v/>
      </c>
      <c r="D208" s="96"/>
      <c r="E208" s="96"/>
      <c r="F208" s="96"/>
      <c r="G208" s="96"/>
      <c r="H208" s="96"/>
      <c r="I208" s="96"/>
      <c r="J208" s="96"/>
      <c r="K208" s="96"/>
      <c r="L208" s="96"/>
      <c r="M208" s="96"/>
      <c r="N208" s="96"/>
      <c r="O208" s="96"/>
    </row>
    <row r="209" spans="1:15" x14ac:dyDescent="0.2">
      <c r="A209" s="98">
        <f t="shared" si="13"/>
        <v>46221</v>
      </c>
      <c r="B209" s="97" t="str">
        <f t="shared" si="12"/>
        <v/>
      </c>
      <c r="C209" s="97" t="str">
        <f t="shared" si="12"/>
        <v/>
      </c>
      <c r="D209" s="96"/>
      <c r="E209" s="96"/>
      <c r="F209" s="96"/>
      <c r="G209" s="96"/>
      <c r="H209" s="96"/>
      <c r="I209" s="96"/>
      <c r="J209" s="96"/>
      <c r="K209" s="96"/>
      <c r="L209" s="96"/>
      <c r="M209" s="96"/>
      <c r="N209" s="96"/>
      <c r="O209" s="96"/>
    </row>
    <row r="210" spans="1:15" x14ac:dyDescent="0.2">
      <c r="A210" s="98">
        <f t="shared" si="13"/>
        <v>46222</v>
      </c>
      <c r="B210" s="97" t="str">
        <f t="shared" si="12"/>
        <v/>
      </c>
      <c r="C210" s="97" t="str">
        <f t="shared" si="12"/>
        <v/>
      </c>
      <c r="D210" s="96"/>
      <c r="E210" s="96"/>
      <c r="F210" s="96"/>
      <c r="G210" s="96"/>
      <c r="H210" s="96"/>
      <c r="I210" s="96"/>
      <c r="J210" s="96"/>
      <c r="K210" s="96"/>
      <c r="L210" s="96"/>
      <c r="M210" s="96"/>
      <c r="N210" s="96"/>
      <c r="O210" s="96"/>
    </row>
    <row r="211" spans="1:15" x14ac:dyDescent="0.2">
      <c r="A211" s="98">
        <f t="shared" si="13"/>
        <v>46223</v>
      </c>
      <c r="B211" s="97" t="str">
        <f t="shared" ref="B211:C230" si="14">IF(SUMIF($D$9:$XFD$9,B$9,$D211:$XFD211)&gt;0,SUMIF($D$9:$XFD$9,B$9,$D211:$XFD211),"")</f>
        <v/>
      </c>
      <c r="C211" s="97" t="str">
        <f t="shared" si="14"/>
        <v/>
      </c>
      <c r="D211" s="96"/>
      <c r="E211" s="96"/>
      <c r="F211" s="96"/>
      <c r="G211" s="96"/>
      <c r="H211" s="96"/>
      <c r="I211" s="96"/>
      <c r="J211" s="96"/>
      <c r="K211" s="96"/>
      <c r="L211" s="96"/>
      <c r="M211" s="96"/>
      <c r="N211" s="96"/>
      <c r="O211" s="96"/>
    </row>
    <row r="212" spans="1:15" x14ac:dyDescent="0.2">
      <c r="A212" s="98">
        <f t="shared" si="13"/>
        <v>46224</v>
      </c>
      <c r="B212" s="97" t="str">
        <f t="shared" si="14"/>
        <v/>
      </c>
      <c r="C212" s="97" t="str">
        <f t="shared" si="14"/>
        <v/>
      </c>
      <c r="D212" s="96"/>
      <c r="E212" s="96"/>
      <c r="F212" s="96"/>
      <c r="G212" s="96"/>
      <c r="H212" s="96"/>
      <c r="I212" s="96"/>
      <c r="J212" s="96"/>
      <c r="K212" s="96"/>
      <c r="L212" s="96"/>
      <c r="M212" s="96"/>
      <c r="N212" s="96"/>
      <c r="O212" s="96"/>
    </row>
    <row r="213" spans="1:15" x14ac:dyDescent="0.2">
      <c r="A213" s="98">
        <f t="shared" si="13"/>
        <v>46225</v>
      </c>
      <c r="B213" s="97" t="str">
        <f t="shared" si="14"/>
        <v/>
      </c>
      <c r="C213" s="97" t="str">
        <f t="shared" si="14"/>
        <v/>
      </c>
      <c r="D213" s="96"/>
      <c r="E213" s="96"/>
      <c r="F213" s="96"/>
      <c r="G213" s="96"/>
      <c r="H213" s="96"/>
      <c r="I213" s="96"/>
      <c r="J213" s="96"/>
      <c r="K213" s="96"/>
      <c r="L213" s="96"/>
      <c r="M213" s="96"/>
      <c r="N213" s="96"/>
      <c r="O213" s="96"/>
    </row>
    <row r="214" spans="1:15" x14ac:dyDescent="0.2">
      <c r="A214" s="98">
        <f t="shared" si="13"/>
        <v>46226</v>
      </c>
      <c r="B214" s="97" t="str">
        <f t="shared" si="14"/>
        <v/>
      </c>
      <c r="C214" s="97" t="str">
        <f t="shared" si="14"/>
        <v/>
      </c>
      <c r="D214" s="96"/>
      <c r="E214" s="96"/>
      <c r="F214" s="96"/>
      <c r="G214" s="96"/>
      <c r="H214" s="96"/>
      <c r="I214" s="96"/>
      <c r="J214" s="96"/>
      <c r="K214" s="96"/>
      <c r="L214" s="96"/>
      <c r="M214" s="96"/>
      <c r="N214" s="96"/>
      <c r="O214" s="96"/>
    </row>
    <row r="215" spans="1:15" x14ac:dyDescent="0.2">
      <c r="A215" s="98">
        <f t="shared" si="13"/>
        <v>46227</v>
      </c>
      <c r="B215" s="97" t="str">
        <f t="shared" si="14"/>
        <v/>
      </c>
      <c r="C215" s="97" t="str">
        <f t="shared" si="14"/>
        <v/>
      </c>
      <c r="D215" s="96"/>
      <c r="E215" s="96"/>
      <c r="F215" s="96"/>
      <c r="G215" s="96"/>
      <c r="H215" s="96"/>
      <c r="I215" s="96"/>
      <c r="J215" s="96"/>
      <c r="K215" s="96"/>
      <c r="L215" s="96"/>
      <c r="M215" s="96"/>
      <c r="N215" s="96"/>
      <c r="O215" s="96"/>
    </row>
    <row r="216" spans="1:15" x14ac:dyDescent="0.2">
      <c r="A216" s="98">
        <f t="shared" si="13"/>
        <v>46228</v>
      </c>
      <c r="B216" s="97" t="str">
        <f t="shared" si="14"/>
        <v/>
      </c>
      <c r="C216" s="97" t="str">
        <f t="shared" si="14"/>
        <v/>
      </c>
      <c r="D216" s="96"/>
      <c r="E216" s="96"/>
      <c r="F216" s="96"/>
      <c r="G216" s="96"/>
      <c r="H216" s="96"/>
      <c r="I216" s="96"/>
      <c r="J216" s="96"/>
      <c r="K216" s="96"/>
      <c r="L216" s="96"/>
      <c r="M216" s="96"/>
      <c r="N216" s="96"/>
      <c r="O216" s="96"/>
    </row>
    <row r="217" spans="1:15" x14ac:dyDescent="0.2">
      <c r="A217" s="98">
        <f t="shared" si="13"/>
        <v>46229</v>
      </c>
      <c r="B217" s="97" t="str">
        <f t="shared" si="14"/>
        <v/>
      </c>
      <c r="C217" s="97" t="str">
        <f t="shared" si="14"/>
        <v/>
      </c>
      <c r="D217" s="96"/>
      <c r="E217" s="96"/>
      <c r="F217" s="96"/>
      <c r="G217" s="96"/>
      <c r="H217" s="96"/>
      <c r="I217" s="96"/>
      <c r="J217" s="96"/>
      <c r="K217" s="96"/>
      <c r="L217" s="96"/>
      <c r="M217" s="96"/>
      <c r="N217" s="96"/>
      <c r="O217" s="96"/>
    </row>
    <row r="218" spans="1:15" x14ac:dyDescent="0.2">
      <c r="A218" s="98">
        <f t="shared" si="13"/>
        <v>46230</v>
      </c>
      <c r="B218" s="97" t="str">
        <f t="shared" si="14"/>
        <v/>
      </c>
      <c r="C218" s="97" t="str">
        <f t="shared" si="14"/>
        <v/>
      </c>
      <c r="D218" s="96"/>
      <c r="E218" s="96"/>
      <c r="F218" s="96"/>
      <c r="G218" s="96"/>
      <c r="H218" s="96"/>
      <c r="I218" s="96"/>
      <c r="J218" s="96"/>
      <c r="K218" s="96"/>
      <c r="L218" s="96"/>
      <c r="M218" s="96"/>
      <c r="N218" s="96"/>
      <c r="O218" s="96"/>
    </row>
    <row r="219" spans="1:15" x14ac:dyDescent="0.2">
      <c r="A219" s="98">
        <f t="shared" si="13"/>
        <v>46231</v>
      </c>
      <c r="B219" s="97" t="str">
        <f t="shared" si="14"/>
        <v/>
      </c>
      <c r="C219" s="97" t="str">
        <f t="shared" si="14"/>
        <v/>
      </c>
      <c r="D219" s="96"/>
      <c r="E219" s="96"/>
      <c r="F219" s="96"/>
      <c r="G219" s="96"/>
      <c r="H219" s="96"/>
      <c r="I219" s="96"/>
      <c r="J219" s="96"/>
      <c r="K219" s="96"/>
      <c r="L219" s="96"/>
      <c r="M219" s="96"/>
      <c r="N219" s="96"/>
      <c r="O219" s="96"/>
    </row>
    <row r="220" spans="1:15" x14ac:dyDescent="0.2">
      <c r="A220" s="98">
        <f t="shared" si="13"/>
        <v>46232</v>
      </c>
      <c r="B220" s="97" t="str">
        <f t="shared" si="14"/>
        <v/>
      </c>
      <c r="C220" s="97" t="str">
        <f t="shared" si="14"/>
        <v/>
      </c>
      <c r="D220" s="96"/>
      <c r="E220" s="96"/>
      <c r="F220" s="96"/>
      <c r="G220" s="96"/>
      <c r="H220" s="96"/>
      <c r="I220" s="96"/>
      <c r="J220" s="96"/>
      <c r="K220" s="96"/>
      <c r="L220" s="96"/>
      <c r="M220" s="96"/>
      <c r="N220" s="96"/>
      <c r="O220" s="96"/>
    </row>
    <row r="221" spans="1:15" x14ac:dyDescent="0.2">
      <c r="A221" s="98">
        <f t="shared" si="13"/>
        <v>46233</v>
      </c>
      <c r="B221" s="97" t="str">
        <f t="shared" si="14"/>
        <v/>
      </c>
      <c r="C221" s="97" t="str">
        <f t="shared" si="14"/>
        <v/>
      </c>
      <c r="D221" s="96"/>
      <c r="E221" s="96"/>
      <c r="F221" s="96"/>
      <c r="G221" s="96"/>
      <c r="H221" s="96"/>
      <c r="I221" s="96"/>
      <c r="J221" s="96"/>
      <c r="K221" s="96"/>
      <c r="L221" s="96"/>
      <c r="M221" s="96"/>
      <c r="N221" s="96"/>
      <c r="O221" s="96"/>
    </row>
    <row r="222" spans="1:15" x14ac:dyDescent="0.2">
      <c r="A222" s="98">
        <f t="shared" si="13"/>
        <v>46234</v>
      </c>
      <c r="B222" s="97" t="str">
        <f t="shared" si="14"/>
        <v/>
      </c>
      <c r="C222" s="97" t="str">
        <f t="shared" si="14"/>
        <v/>
      </c>
      <c r="D222" s="96"/>
      <c r="E222" s="96"/>
      <c r="F222" s="96"/>
      <c r="G222" s="96"/>
      <c r="H222" s="96"/>
      <c r="I222" s="96"/>
      <c r="J222" s="96"/>
      <c r="K222" s="96"/>
      <c r="L222" s="96"/>
      <c r="M222" s="96"/>
      <c r="N222" s="96"/>
      <c r="O222" s="96"/>
    </row>
    <row r="223" spans="1:15" x14ac:dyDescent="0.2">
      <c r="A223" s="98">
        <f t="shared" si="13"/>
        <v>46235</v>
      </c>
      <c r="B223" s="97" t="str">
        <f t="shared" si="14"/>
        <v/>
      </c>
      <c r="C223" s="97" t="str">
        <f t="shared" si="14"/>
        <v/>
      </c>
      <c r="D223" s="96"/>
      <c r="E223" s="96"/>
      <c r="F223" s="96"/>
      <c r="G223" s="96"/>
      <c r="H223" s="96"/>
      <c r="I223" s="96"/>
      <c r="J223" s="96"/>
      <c r="K223" s="96"/>
      <c r="L223" s="96"/>
      <c r="M223" s="96"/>
      <c r="N223" s="96"/>
      <c r="O223" s="96"/>
    </row>
    <row r="224" spans="1:15" x14ac:dyDescent="0.2">
      <c r="A224" s="98">
        <f t="shared" si="13"/>
        <v>46236</v>
      </c>
      <c r="B224" s="97" t="str">
        <f t="shared" si="14"/>
        <v/>
      </c>
      <c r="C224" s="97" t="str">
        <f t="shared" si="14"/>
        <v/>
      </c>
      <c r="D224" s="96"/>
      <c r="E224" s="96"/>
      <c r="F224" s="96"/>
      <c r="G224" s="96"/>
      <c r="H224" s="96"/>
      <c r="I224" s="96"/>
      <c r="J224" s="96"/>
      <c r="K224" s="96"/>
      <c r="L224" s="96"/>
      <c r="M224" s="96"/>
      <c r="N224" s="96"/>
      <c r="O224" s="96"/>
    </row>
    <row r="225" spans="1:15" x14ac:dyDescent="0.2">
      <c r="A225" s="98">
        <f t="shared" si="13"/>
        <v>46237</v>
      </c>
      <c r="B225" s="97" t="str">
        <f t="shared" si="14"/>
        <v/>
      </c>
      <c r="C225" s="97" t="str">
        <f t="shared" si="14"/>
        <v/>
      </c>
      <c r="D225" s="96"/>
      <c r="E225" s="96"/>
      <c r="F225" s="96"/>
      <c r="G225" s="96"/>
      <c r="H225" s="96"/>
      <c r="I225" s="96"/>
      <c r="J225" s="96"/>
      <c r="K225" s="96"/>
      <c r="L225" s="96"/>
      <c r="M225" s="96"/>
      <c r="N225" s="96"/>
      <c r="O225" s="96"/>
    </row>
    <row r="226" spans="1:15" x14ac:dyDescent="0.2">
      <c r="A226" s="98">
        <f t="shared" si="13"/>
        <v>46238</v>
      </c>
      <c r="B226" s="97" t="str">
        <f t="shared" si="14"/>
        <v/>
      </c>
      <c r="C226" s="97" t="str">
        <f t="shared" si="14"/>
        <v/>
      </c>
      <c r="D226" s="96"/>
      <c r="E226" s="96"/>
      <c r="F226" s="96"/>
      <c r="G226" s="96"/>
      <c r="H226" s="96"/>
      <c r="I226" s="96"/>
      <c r="J226" s="96"/>
      <c r="K226" s="96"/>
      <c r="L226" s="96"/>
      <c r="M226" s="96"/>
      <c r="N226" s="96"/>
      <c r="O226" s="96"/>
    </row>
    <row r="227" spans="1:15" x14ac:dyDescent="0.2">
      <c r="A227" s="98">
        <f t="shared" si="13"/>
        <v>46239</v>
      </c>
      <c r="B227" s="97" t="str">
        <f t="shared" si="14"/>
        <v/>
      </c>
      <c r="C227" s="97" t="str">
        <f t="shared" si="14"/>
        <v/>
      </c>
      <c r="D227" s="96"/>
      <c r="E227" s="96"/>
      <c r="F227" s="96"/>
      <c r="G227" s="96"/>
      <c r="H227" s="96"/>
      <c r="I227" s="96"/>
      <c r="J227" s="96"/>
      <c r="K227" s="96"/>
      <c r="L227" s="96"/>
      <c r="M227" s="96"/>
      <c r="N227" s="96"/>
      <c r="O227" s="96"/>
    </row>
    <row r="228" spans="1:15" x14ac:dyDescent="0.2">
      <c r="A228" s="98">
        <f t="shared" si="13"/>
        <v>46240</v>
      </c>
      <c r="B228" s="97" t="str">
        <f t="shared" si="14"/>
        <v/>
      </c>
      <c r="C228" s="97" t="str">
        <f t="shared" si="14"/>
        <v/>
      </c>
      <c r="D228" s="96"/>
      <c r="E228" s="96"/>
      <c r="F228" s="96"/>
      <c r="G228" s="96"/>
      <c r="H228" s="96"/>
      <c r="I228" s="96"/>
      <c r="J228" s="96"/>
      <c r="K228" s="96"/>
      <c r="L228" s="96"/>
      <c r="M228" s="96"/>
      <c r="N228" s="96"/>
      <c r="O228" s="96"/>
    </row>
    <row r="229" spans="1:15" x14ac:dyDescent="0.2">
      <c r="A229" s="98">
        <f t="shared" si="13"/>
        <v>46241</v>
      </c>
      <c r="B229" s="97" t="str">
        <f t="shared" si="14"/>
        <v/>
      </c>
      <c r="C229" s="97" t="str">
        <f t="shared" si="14"/>
        <v/>
      </c>
      <c r="D229" s="96"/>
      <c r="E229" s="96"/>
      <c r="F229" s="96"/>
      <c r="G229" s="96"/>
      <c r="H229" s="96"/>
      <c r="I229" s="96"/>
      <c r="J229" s="96"/>
      <c r="K229" s="96"/>
      <c r="L229" s="96"/>
      <c r="M229" s="96"/>
      <c r="N229" s="96"/>
      <c r="O229" s="96"/>
    </row>
    <row r="230" spans="1:15" x14ac:dyDescent="0.2">
      <c r="A230" s="98">
        <f t="shared" si="13"/>
        <v>46242</v>
      </c>
      <c r="B230" s="97" t="str">
        <f t="shared" si="14"/>
        <v/>
      </c>
      <c r="C230" s="97" t="str">
        <f t="shared" si="14"/>
        <v/>
      </c>
      <c r="D230" s="96"/>
      <c r="E230" s="96"/>
      <c r="F230" s="96"/>
      <c r="G230" s="96"/>
      <c r="H230" s="96"/>
      <c r="I230" s="96"/>
      <c r="J230" s="96"/>
      <c r="K230" s="96"/>
      <c r="L230" s="96"/>
      <c r="M230" s="96"/>
      <c r="N230" s="96"/>
      <c r="O230" s="96"/>
    </row>
    <row r="231" spans="1:15" x14ac:dyDescent="0.2">
      <c r="A231" s="98">
        <f t="shared" si="13"/>
        <v>46243</v>
      </c>
      <c r="B231" s="97" t="str">
        <f t="shared" ref="B231:C250" si="15">IF(SUMIF($D$9:$XFD$9,B$9,$D231:$XFD231)&gt;0,SUMIF($D$9:$XFD$9,B$9,$D231:$XFD231),"")</f>
        <v/>
      </c>
      <c r="C231" s="97" t="str">
        <f t="shared" si="15"/>
        <v/>
      </c>
      <c r="D231" s="96"/>
      <c r="E231" s="96"/>
      <c r="F231" s="96"/>
      <c r="G231" s="96"/>
      <c r="H231" s="96"/>
      <c r="I231" s="96"/>
      <c r="J231" s="96"/>
      <c r="K231" s="96"/>
      <c r="L231" s="96"/>
      <c r="M231" s="96"/>
      <c r="N231" s="96"/>
      <c r="O231" s="96"/>
    </row>
    <row r="232" spans="1:15" x14ac:dyDescent="0.2">
      <c r="A232" s="98">
        <f t="shared" si="13"/>
        <v>46244</v>
      </c>
      <c r="B232" s="97" t="str">
        <f t="shared" si="15"/>
        <v/>
      </c>
      <c r="C232" s="97" t="str">
        <f t="shared" si="15"/>
        <v/>
      </c>
      <c r="D232" s="96"/>
      <c r="E232" s="96"/>
      <c r="F232" s="96"/>
      <c r="G232" s="96"/>
      <c r="H232" s="96"/>
      <c r="I232" s="96"/>
      <c r="J232" s="96"/>
      <c r="K232" s="96"/>
      <c r="L232" s="96"/>
      <c r="M232" s="96"/>
      <c r="N232" s="96"/>
      <c r="O232" s="96"/>
    </row>
    <row r="233" spans="1:15" x14ac:dyDescent="0.2">
      <c r="A233" s="98">
        <f t="shared" si="13"/>
        <v>46245</v>
      </c>
      <c r="B233" s="97" t="str">
        <f t="shared" si="15"/>
        <v/>
      </c>
      <c r="C233" s="97" t="str">
        <f t="shared" si="15"/>
        <v/>
      </c>
      <c r="D233" s="96"/>
      <c r="E233" s="96"/>
      <c r="F233" s="96"/>
      <c r="G233" s="96"/>
      <c r="H233" s="96"/>
      <c r="I233" s="96"/>
      <c r="J233" s="96"/>
      <c r="K233" s="96"/>
      <c r="L233" s="96"/>
      <c r="M233" s="96"/>
      <c r="N233" s="96"/>
      <c r="O233" s="96"/>
    </row>
    <row r="234" spans="1:15" x14ac:dyDescent="0.2">
      <c r="A234" s="98">
        <f t="shared" si="13"/>
        <v>46246</v>
      </c>
      <c r="B234" s="97" t="str">
        <f t="shared" si="15"/>
        <v/>
      </c>
      <c r="C234" s="97" t="str">
        <f t="shared" si="15"/>
        <v/>
      </c>
      <c r="D234" s="96"/>
      <c r="E234" s="96"/>
      <c r="F234" s="96"/>
      <c r="G234" s="96"/>
      <c r="H234" s="96"/>
      <c r="I234" s="96"/>
      <c r="J234" s="96"/>
      <c r="K234" s="96"/>
      <c r="L234" s="96"/>
      <c r="M234" s="96"/>
      <c r="N234" s="96"/>
      <c r="O234" s="96"/>
    </row>
    <row r="235" spans="1:15" x14ac:dyDescent="0.2">
      <c r="A235" s="98">
        <f t="shared" si="13"/>
        <v>46247</v>
      </c>
      <c r="B235" s="97" t="str">
        <f t="shared" si="15"/>
        <v/>
      </c>
      <c r="C235" s="97" t="str">
        <f t="shared" si="15"/>
        <v/>
      </c>
      <c r="D235" s="96"/>
      <c r="E235" s="96"/>
      <c r="F235" s="96"/>
      <c r="G235" s="96"/>
      <c r="H235" s="96"/>
      <c r="I235" s="96"/>
      <c r="J235" s="96"/>
      <c r="K235" s="96"/>
      <c r="L235" s="96"/>
      <c r="M235" s="96"/>
      <c r="N235" s="96"/>
      <c r="O235" s="96"/>
    </row>
    <row r="236" spans="1:15" x14ac:dyDescent="0.2">
      <c r="A236" s="98">
        <f t="shared" si="13"/>
        <v>46248</v>
      </c>
      <c r="B236" s="97" t="str">
        <f t="shared" si="15"/>
        <v/>
      </c>
      <c r="C236" s="97" t="str">
        <f t="shared" si="15"/>
        <v/>
      </c>
      <c r="D236" s="96"/>
      <c r="E236" s="96"/>
      <c r="F236" s="96"/>
      <c r="G236" s="96"/>
      <c r="H236" s="96"/>
      <c r="I236" s="96"/>
      <c r="J236" s="96"/>
      <c r="K236" s="96"/>
      <c r="L236" s="96"/>
      <c r="M236" s="96"/>
      <c r="N236" s="96"/>
      <c r="O236" s="96"/>
    </row>
    <row r="237" spans="1:15" x14ac:dyDescent="0.2">
      <c r="A237" s="98">
        <f t="shared" si="13"/>
        <v>46249</v>
      </c>
      <c r="B237" s="97" t="str">
        <f t="shared" si="15"/>
        <v/>
      </c>
      <c r="C237" s="97" t="str">
        <f t="shared" si="15"/>
        <v/>
      </c>
      <c r="D237" s="96"/>
      <c r="E237" s="96"/>
      <c r="F237" s="96"/>
      <c r="G237" s="96"/>
      <c r="H237" s="96"/>
      <c r="I237" s="96"/>
      <c r="J237" s="96"/>
      <c r="K237" s="96"/>
      <c r="L237" s="96"/>
      <c r="M237" s="96"/>
      <c r="N237" s="96"/>
      <c r="O237" s="96"/>
    </row>
    <row r="238" spans="1:15" x14ac:dyDescent="0.2">
      <c r="A238" s="98">
        <f t="shared" si="13"/>
        <v>46250</v>
      </c>
      <c r="B238" s="97" t="str">
        <f t="shared" si="15"/>
        <v/>
      </c>
      <c r="C238" s="97" t="str">
        <f t="shared" si="15"/>
        <v/>
      </c>
      <c r="D238" s="96"/>
      <c r="E238" s="96"/>
      <c r="F238" s="96"/>
      <c r="G238" s="96"/>
      <c r="H238" s="96"/>
      <c r="I238" s="96"/>
      <c r="J238" s="96"/>
      <c r="K238" s="96"/>
      <c r="L238" s="96"/>
      <c r="M238" s="96"/>
      <c r="N238" s="96"/>
      <c r="O238" s="96"/>
    </row>
    <row r="239" spans="1:15" x14ac:dyDescent="0.2">
      <c r="A239" s="98">
        <f t="shared" si="13"/>
        <v>46251</v>
      </c>
      <c r="B239" s="97" t="str">
        <f t="shared" si="15"/>
        <v/>
      </c>
      <c r="C239" s="97" t="str">
        <f t="shared" si="15"/>
        <v/>
      </c>
      <c r="D239" s="96"/>
      <c r="E239" s="96"/>
      <c r="F239" s="96"/>
      <c r="G239" s="96"/>
      <c r="H239" s="96"/>
      <c r="I239" s="96"/>
      <c r="J239" s="96"/>
      <c r="K239" s="96"/>
      <c r="L239" s="96"/>
      <c r="M239" s="96"/>
      <c r="N239" s="96"/>
      <c r="O239" s="96"/>
    </row>
    <row r="240" spans="1:15" x14ac:dyDescent="0.2">
      <c r="A240" s="98">
        <f t="shared" si="13"/>
        <v>46252</v>
      </c>
      <c r="B240" s="97" t="str">
        <f t="shared" si="15"/>
        <v/>
      </c>
      <c r="C240" s="97" t="str">
        <f t="shared" si="15"/>
        <v/>
      </c>
      <c r="D240" s="96"/>
      <c r="E240" s="96"/>
      <c r="F240" s="96"/>
      <c r="G240" s="96"/>
      <c r="H240" s="96"/>
      <c r="I240" s="96"/>
      <c r="J240" s="96"/>
      <c r="K240" s="96"/>
      <c r="L240" s="96"/>
      <c r="M240" s="96"/>
      <c r="N240" s="96"/>
      <c r="O240" s="96"/>
    </row>
    <row r="241" spans="1:15" x14ac:dyDescent="0.2">
      <c r="A241" s="98">
        <f t="shared" si="13"/>
        <v>46253</v>
      </c>
      <c r="B241" s="97" t="str">
        <f t="shared" si="15"/>
        <v/>
      </c>
      <c r="C241" s="97" t="str">
        <f t="shared" si="15"/>
        <v/>
      </c>
      <c r="D241" s="96"/>
      <c r="E241" s="96"/>
      <c r="F241" s="96"/>
      <c r="G241" s="96"/>
      <c r="H241" s="96"/>
      <c r="I241" s="96"/>
      <c r="J241" s="96"/>
      <c r="K241" s="96"/>
      <c r="L241" s="96"/>
      <c r="M241" s="96"/>
      <c r="N241" s="96"/>
      <c r="O241" s="96"/>
    </row>
    <row r="242" spans="1:15" x14ac:dyDescent="0.2">
      <c r="A242" s="98">
        <f t="shared" si="13"/>
        <v>46254</v>
      </c>
      <c r="B242" s="97" t="str">
        <f t="shared" si="15"/>
        <v/>
      </c>
      <c r="C242" s="97" t="str">
        <f t="shared" si="15"/>
        <v/>
      </c>
      <c r="D242" s="96"/>
      <c r="E242" s="96"/>
      <c r="F242" s="96"/>
      <c r="G242" s="96"/>
      <c r="H242" s="96"/>
      <c r="I242" s="96"/>
      <c r="J242" s="96"/>
      <c r="K242" s="96"/>
      <c r="L242" s="96"/>
      <c r="M242" s="96"/>
      <c r="N242" s="96"/>
      <c r="O242" s="96"/>
    </row>
    <row r="243" spans="1:15" x14ac:dyDescent="0.2">
      <c r="A243" s="98">
        <f t="shared" si="13"/>
        <v>46255</v>
      </c>
      <c r="B243" s="97" t="str">
        <f t="shared" si="15"/>
        <v/>
      </c>
      <c r="C243" s="97" t="str">
        <f t="shared" si="15"/>
        <v/>
      </c>
      <c r="D243" s="96"/>
      <c r="E243" s="96"/>
      <c r="F243" s="96"/>
      <c r="G243" s="96"/>
      <c r="H243" s="96"/>
      <c r="I243" s="96"/>
      <c r="J243" s="96"/>
      <c r="K243" s="96"/>
      <c r="L243" s="96"/>
      <c r="M243" s="96"/>
      <c r="N243" s="96"/>
      <c r="O243" s="96"/>
    </row>
    <row r="244" spans="1:15" x14ac:dyDescent="0.2">
      <c r="A244" s="98">
        <f t="shared" si="13"/>
        <v>46256</v>
      </c>
      <c r="B244" s="97" t="str">
        <f t="shared" si="15"/>
        <v/>
      </c>
      <c r="C244" s="97" t="str">
        <f t="shared" si="15"/>
        <v/>
      </c>
      <c r="D244" s="96"/>
      <c r="E244" s="96"/>
      <c r="F244" s="96"/>
      <c r="G244" s="96"/>
      <c r="H244" s="96"/>
      <c r="I244" s="96"/>
      <c r="J244" s="96"/>
      <c r="K244" s="96"/>
      <c r="L244" s="96"/>
      <c r="M244" s="96"/>
      <c r="N244" s="96"/>
      <c r="O244" s="96"/>
    </row>
    <row r="245" spans="1:15" x14ac:dyDescent="0.2">
      <c r="A245" s="98">
        <f t="shared" si="13"/>
        <v>46257</v>
      </c>
      <c r="B245" s="97" t="str">
        <f t="shared" si="15"/>
        <v/>
      </c>
      <c r="C245" s="97" t="str">
        <f t="shared" si="15"/>
        <v/>
      </c>
      <c r="D245" s="96"/>
      <c r="E245" s="96"/>
      <c r="F245" s="96"/>
      <c r="G245" s="96"/>
      <c r="H245" s="96"/>
      <c r="I245" s="96"/>
      <c r="J245" s="96"/>
      <c r="K245" s="96"/>
      <c r="L245" s="96"/>
      <c r="M245" s="96"/>
      <c r="N245" s="96"/>
      <c r="O245" s="96"/>
    </row>
    <row r="246" spans="1:15" x14ac:dyDescent="0.2">
      <c r="A246" s="98">
        <f t="shared" si="13"/>
        <v>46258</v>
      </c>
      <c r="B246" s="97" t="str">
        <f t="shared" si="15"/>
        <v/>
      </c>
      <c r="C246" s="97" t="str">
        <f t="shared" si="15"/>
        <v/>
      </c>
      <c r="D246" s="96"/>
      <c r="E246" s="96"/>
      <c r="F246" s="96"/>
      <c r="G246" s="96"/>
      <c r="H246" s="96"/>
      <c r="I246" s="96"/>
      <c r="J246" s="96"/>
      <c r="K246" s="96"/>
      <c r="L246" s="96"/>
      <c r="M246" s="96"/>
      <c r="N246" s="96"/>
      <c r="O246" s="96"/>
    </row>
    <row r="247" spans="1:15" x14ac:dyDescent="0.2">
      <c r="A247" s="98">
        <f t="shared" si="13"/>
        <v>46259</v>
      </c>
      <c r="B247" s="97" t="str">
        <f t="shared" si="15"/>
        <v/>
      </c>
      <c r="C247" s="97" t="str">
        <f t="shared" si="15"/>
        <v/>
      </c>
      <c r="D247" s="96"/>
      <c r="E247" s="96"/>
      <c r="F247" s="96"/>
      <c r="G247" s="96"/>
      <c r="H247" s="96"/>
      <c r="I247" s="96"/>
      <c r="J247" s="96"/>
      <c r="K247" s="96"/>
      <c r="L247" s="96"/>
      <c r="M247" s="96"/>
      <c r="N247" s="96"/>
      <c r="O247" s="96"/>
    </row>
    <row r="248" spans="1:15" x14ac:dyDescent="0.2">
      <c r="A248" s="98">
        <f t="shared" si="13"/>
        <v>46260</v>
      </c>
      <c r="B248" s="97" t="str">
        <f t="shared" si="15"/>
        <v/>
      </c>
      <c r="C248" s="97" t="str">
        <f t="shared" si="15"/>
        <v/>
      </c>
      <c r="D248" s="96"/>
      <c r="E248" s="96"/>
      <c r="F248" s="96"/>
      <c r="G248" s="96"/>
      <c r="H248" s="96"/>
      <c r="I248" s="96"/>
      <c r="J248" s="96"/>
      <c r="K248" s="96"/>
      <c r="L248" s="96"/>
      <c r="M248" s="96"/>
      <c r="N248" s="96"/>
      <c r="O248" s="96"/>
    </row>
    <row r="249" spans="1:15" x14ac:dyDescent="0.2">
      <c r="A249" s="98">
        <f t="shared" si="13"/>
        <v>46261</v>
      </c>
      <c r="B249" s="97" t="str">
        <f t="shared" si="15"/>
        <v/>
      </c>
      <c r="C249" s="97" t="str">
        <f t="shared" si="15"/>
        <v/>
      </c>
      <c r="D249" s="96"/>
      <c r="E249" s="96"/>
      <c r="F249" s="96"/>
      <c r="G249" s="96"/>
      <c r="H249" s="96"/>
      <c r="I249" s="96"/>
      <c r="J249" s="96"/>
      <c r="K249" s="96"/>
      <c r="L249" s="96"/>
      <c r="M249" s="96"/>
      <c r="N249" s="96"/>
      <c r="O249" s="96"/>
    </row>
    <row r="250" spans="1:15" x14ac:dyDescent="0.2">
      <c r="A250" s="98">
        <f t="shared" si="13"/>
        <v>46262</v>
      </c>
      <c r="B250" s="97" t="str">
        <f t="shared" si="15"/>
        <v/>
      </c>
      <c r="C250" s="97" t="str">
        <f t="shared" si="15"/>
        <v/>
      </c>
      <c r="D250" s="96"/>
      <c r="E250" s="96"/>
      <c r="F250" s="96"/>
      <c r="G250" s="96"/>
      <c r="H250" s="96"/>
      <c r="I250" s="96"/>
      <c r="J250" s="96"/>
      <c r="K250" s="96"/>
      <c r="L250" s="96"/>
      <c r="M250" s="96"/>
      <c r="N250" s="96"/>
      <c r="O250" s="96"/>
    </row>
    <row r="251" spans="1:15" x14ac:dyDescent="0.2">
      <c r="A251" s="98">
        <f t="shared" si="13"/>
        <v>46263</v>
      </c>
      <c r="B251" s="97" t="str">
        <f t="shared" ref="B251:C270" si="16">IF(SUMIF($D$9:$XFD$9,B$9,$D251:$XFD251)&gt;0,SUMIF($D$9:$XFD$9,B$9,$D251:$XFD251),"")</f>
        <v/>
      </c>
      <c r="C251" s="97" t="str">
        <f t="shared" si="16"/>
        <v/>
      </c>
      <c r="D251" s="96"/>
      <c r="E251" s="96"/>
      <c r="F251" s="96"/>
      <c r="G251" s="96"/>
      <c r="H251" s="96"/>
      <c r="I251" s="96"/>
      <c r="J251" s="96"/>
      <c r="K251" s="96"/>
      <c r="L251" s="96"/>
      <c r="M251" s="96"/>
      <c r="N251" s="96"/>
      <c r="O251" s="96"/>
    </row>
    <row r="252" spans="1:15" x14ac:dyDescent="0.2">
      <c r="A252" s="98">
        <f t="shared" si="13"/>
        <v>46264</v>
      </c>
      <c r="B252" s="97" t="str">
        <f t="shared" si="16"/>
        <v/>
      </c>
      <c r="C252" s="97" t="str">
        <f t="shared" si="16"/>
        <v/>
      </c>
      <c r="D252" s="96"/>
      <c r="E252" s="96"/>
      <c r="F252" s="96"/>
      <c r="G252" s="96"/>
      <c r="H252" s="96"/>
      <c r="I252" s="96"/>
      <c r="J252" s="96"/>
      <c r="K252" s="96"/>
      <c r="L252" s="96"/>
      <c r="M252" s="96"/>
      <c r="N252" s="96"/>
      <c r="O252" s="96"/>
    </row>
    <row r="253" spans="1:15" x14ac:dyDescent="0.2">
      <c r="A253" s="98">
        <f t="shared" si="13"/>
        <v>46265</v>
      </c>
      <c r="B253" s="97" t="str">
        <f t="shared" si="16"/>
        <v/>
      </c>
      <c r="C253" s="97" t="str">
        <f t="shared" si="16"/>
        <v/>
      </c>
      <c r="D253" s="96"/>
      <c r="E253" s="96"/>
      <c r="F253" s="96"/>
      <c r="G253" s="96"/>
      <c r="H253" s="96"/>
      <c r="I253" s="96"/>
      <c r="J253" s="96"/>
      <c r="K253" s="96"/>
      <c r="L253" s="96"/>
      <c r="M253" s="96"/>
      <c r="N253" s="96"/>
      <c r="O253" s="96"/>
    </row>
    <row r="254" spans="1:15" x14ac:dyDescent="0.2">
      <c r="A254" s="98">
        <f t="shared" si="13"/>
        <v>46266</v>
      </c>
      <c r="B254" s="97" t="str">
        <f t="shared" si="16"/>
        <v/>
      </c>
      <c r="C254" s="97" t="str">
        <f t="shared" si="16"/>
        <v/>
      </c>
      <c r="D254" s="96"/>
      <c r="E254" s="96"/>
      <c r="F254" s="96"/>
      <c r="G254" s="96"/>
      <c r="H254" s="96"/>
      <c r="I254" s="96"/>
      <c r="J254" s="96"/>
      <c r="K254" s="96"/>
      <c r="L254" s="96"/>
      <c r="M254" s="96"/>
      <c r="N254" s="96"/>
      <c r="O254" s="96"/>
    </row>
    <row r="255" spans="1:15" x14ac:dyDescent="0.2">
      <c r="A255" s="98">
        <f t="shared" si="13"/>
        <v>46267</v>
      </c>
      <c r="B255" s="97" t="str">
        <f t="shared" si="16"/>
        <v/>
      </c>
      <c r="C255" s="97" t="str">
        <f t="shared" si="16"/>
        <v/>
      </c>
      <c r="D255" s="96"/>
      <c r="E255" s="96"/>
      <c r="F255" s="96"/>
      <c r="G255" s="96"/>
      <c r="H255" s="96"/>
      <c r="I255" s="96"/>
      <c r="J255" s="96"/>
      <c r="K255" s="96"/>
      <c r="L255" s="96"/>
      <c r="M255" s="96"/>
      <c r="N255" s="96"/>
      <c r="O255" s="96"/>
    </row>
    <row r="256" spans="1:15" x14ac:dyDescent="0.2">
      <c r="A256" s="98">
        <f t="shared" si="13"/>
        <v>46268</v>
      </c>
      <c r="B256" s="97" t="str">
        <f t="shared" si="16"/>
        <v/>
      </c>
      <c r="C256" s="97" t="str">
        <f t="shared" si="16"/>
        <v/>
      </c>
      <c r="D256" s="96"/>
      <c r="E256" s="96"/>
      <c r="F256" s="96"/>
      <c r="G256" s="96"/>
      <c r="H256" s="96"/>
      <c r="I256" s="96"/>
      <c r="J256" s="96"/>
      <c r="K256" s="96"/>
      <c r="L256" s="96"/>
      <c r="M256" s="96"/>
      <c r="N256" s="96"/>
      <c r="O256" s="96"/>
    </row>
    <row r="257" spans="1:15" x14ac:dyDescent="0.2">
      <c r="A257" s="98">
        <f t="shared" si="13"/>
        <v>46269</v>
      </c>
      <c r="B257" s="97" t="str">
        <f t="shared" si="16"/>
        <v/>
      </c>
      <c r="C257" s="97" t="str">
        <f t="shared" si="16"/>
        <v/>
      </c>
      <c r="D257" s="96"/>
      <c r="E257" s="96"/>
      <c r="F257" s="96"/>
      <c r="G257" s="96"/>
      <c r="H257" s="96"/>
      <c r="I257" s="96"/>
      <c r="J257" s="96"/>
      <c r="K257" s="96"/>
      <c r="L257" s="96"/>
      <c r="M257" s="96"/>
      <c r="N257" s="96"/>
      <c r="O257" s="96"/>
    </row>
    <row r="258" spans="1:15" x14ac:dyDescent="0.2">
      <c r="A258" s="98">
        <f t="shared" si="13"/>
        <v>46270</v>
      </c>
      <c r="B258" s="97" t="str">
        <f t="shared" si="16"/>
        <v/>
      </c>
      <c r="C258" s="97" t="str">
        <f t="shared" si="16"/>
        <v/>
      </c>
      <c r="D258" s="96"/>
      <c r="E258" s="96"/>
      <c r="F258" s="96"/>
      <c r="G258" s="96"/>
      <c r="H258" s="96"/>
      <c r="I258" s="96"/>
      <c r="J258" s="96"/>
      <c r="K258" s="96"/>
      <c r="L258" s="96"/>
      <c r="M258" s="96"/>
      <c r="N258" s="96"/>
      <c r="O258" s="96"/>
    </row>
    <row r="259" spans="1:15" x14ac:dyDescent="0.2">
      <c r="A259" s="98">
        <f t="shared" si="13"/>
        <v>46271</v>
      </c>
      <c r="B259" s="97" t="str">
        <f t="shared" si="16"/>
        <v/>
      </c>
      <c r="C259" s="97" t="str">
        <f t="shared" si="16"/>
        <v/>
      </c>
      <c r="D259" s="96"/>
      <c r="E259" s="96"/>
      <c r="F259" s="96"/>
      <c r="G259" s="96"/>
      <c r="H259" s="96"/>
      <c r="I259" s="96"/>
      <c r="J259" s="96"/>
      <c r="K259" s="96"/>
      <c r="L259" s="96"/>
      <c r="M259" s="96"/>
      <c r="N259" s="96"/>
      <c r="O259" s="96"/>
    </row>
    <row r="260" spans="1:15" x14ac:dyDescent="0.2">
      <c r="A260" s="98">
        <f t="shared" si="13"/>
        <v>46272</v>
      </c>
      <c r="B260" s="97" t="str">
        <f t="shared" si="16"/>
        <v/>
      </c>
      <c r="C260" s="97" t="str">
        <f t="shared" si="16"/>
        <v/>
      </c>
      <c r="D260" s="96"/>
      <c r="E260" s="96"/>
      <c r="F260" s="96"/>
      <c r="G260" s="96"/>
      <c r="H260" s="96"/>
      <c r="I260" s="96"/>
      <c r="J260" s="96"/>
      <c r="K260" s="96"/>
      <c r="L260" s="96"/>
      <c r="M260" s="96"/>
      <c r="N260" s="96"/>
      <c r="O260" s="96"/>
    </row>
    <row r="261" spans="1:15" x14ac:dyDescent="0.2">
      <c r="A261" s="98">
        <f t="shared" si="13"/>
        <v>46273</v>
      </c>
      <c r="B261" s="97" t="str">
        <f t="shared" si="16"/>
        <v/>
      </c>
      <c r="C261" s="97" t="str">
        <f t="shared" si="16"/>
        <v/>
      </c>
      <c r="D261" s="96"/>
      <c r="E261" s="96"/>
      <c r="F261" s="96"/>
      <c r="G261" s="96"/>
      <c r="H261" s="96"/>
      <c r="I261" s="96"/>
      <c r="J261" s="96"/>
      <c r="K261" s="96"/>
      <c r="L261" s="96"/>
      <c r="M261" s="96"/>
      <c r="N261" s="96"/>
      <c r="O261" s="96"/>
    </row>
    <row r="262" spans="1:15" x14ac:dyDescent="0.2">
      <c r="A262" s="98">
        <f t="shared" si="13"/>
        <v>46274</v>
      </c>
      <c r="B262" s="97" t="str">
        <f t="shared" si="16"/>
        <v/>
      </c>
      <c r="C262" s="97" t="str">
        <f t="shared" si="16"/>
        <v/>
      </c>
      <c r="D262" s="96"/>
      <c r="E262" s="96"/>
      <c r="F262" s="96"/>
      <c r="G262" s="96"/>
      <c r="H262" s="96"/>
      <c r="I262" s="96"/>
      <c r="J262" s="96"/>
      <c r="K262" s="96"/>
      <c r="L262" s="96"/>
      <c r="M262" s="96"/>
      <c r="N262" s="96"/>
      <c r="O262" s="96"/>
    </row>
    <row r="263" spans="1:15" x14ac:dyDescent="0.2">
      <c r="A263" s="98">
        <f t="shared" si="13"/>
        <v>46275</v>
      </c>
      <c r="B263" s="97" t="str">
        <f t="shared" si="16"/>
        <v/>
      </c>
      <c r="C263" s="97" t="str">
        <f t="shared" si="16"/>
        <v/>
      </c>
      <c r="D263" s="96"/>
      <c r="E263" s="96"/>
      <c r="F263" s="96"/>
      <c r="G263" s="96"/>
      <c r="H263" s="96"/>
      <c r="I263" s="96"/>
      <c r="J263" s="96"/>
      <c r="K263" s="96"/>
      <c r="L263" s="96"/>
      <c r="M263" s="96"/>
      <c r="N263" s="96"/>
      <c r="O263" s="96"/>
    </row>
    <row r="264" spans="1:15" x14ac:dyDescent="0.2">
      <c r="A264" s="98">
        <f t="shared" si="13"/>
        <v>46276</v>
      </c>
      <c r="B264" s="97" t="str">
        <f t="shared" si="16"/>
        <v/>
      </c>
      <c r="C264" s="97" t="str">
        <f t="shared" si="16"/>
        <v/>
      </c>
      <c r="D264" s="96"/>
      <c r="E264" s="96"/>
      <c r="F264" s="96"/>
      <c r="G264" s="96"/>
      <c r="H264" s="96"/>
      <c r="I264" s="96"/>
      <c r="J264" s="96"/>
      <c r="K264" s="96"/>
      <c r="L264" s="96"/>
      <c r="M264" s="96"/>
      <c r="N264" s="96"/>
      <c r="O264" s="96"/>
    </row>
    <row r="265" spans="1:15" x14ac:dyDescent="0.2">
      <c r="A265" s="98">
        <f t="shared" si="13"/>
        <v>46277</v>
      </c>
      <c r="B265" s="97" t="str">
        <f t="shared" si="16"/>
        <v/>
      </c>
      <c r="C265" s="97" t="str">
        <f t="shared" si="16"/>
        <v/>
      </c>
      <c r="D265" s="96"/>
      <c r="E265" s="96"/>
      <c r="F265" s="96"/>
      <c r="G265" s="96"/>
      <c r="H265" s="96"/>
      <c r="I265" s="96"/>
      <c r="J265" s="96"/>
      <c r="K265" s="96"/>
      <c r="L265" s="96"/>
      <c r="M265" s="96"/>
      <c r="N265" s="96"/>
      <c r="O265" s="96"/>
    </row>
    <row r="266" spans="1:15" x14ac:dyDescent="0.2">
      <c r="A266" s="98">
        <f t="shared" si="13"/>
        <v>46278</v>
      </c>
      <c r="B266" s="97" t="str">
        <f t="shared" si="16"/>
        <v/>
      </c>
      <c r="C266" s="97" t="str">
        <f t="shared" si="16"/>
        <v/>
      </c>
      <c r="D266" s="96"/>
      <c r="E266" s="96"/>
      <c r="F266" s="96"/>
      <c r="G266" s="96"/>
      <c r="H266" s="96"/>
      <c r="I266" s="96"/>
      <c r="J266" s="96"/>
      <c r="K266" s="96"/>
      <c r="L266" s="96"/>
      <c r="M266" s="96"/>
      <c r="N266" s="96"/>
      <c r="O266" s="96"/>
    </row>
    <row r="267" spans="1:15" x14ac:dyDescent="0.2">
      <c r="A267" s="98">
        <f t="shared" si="13"/>
        <v>46279</v>
      </c>
      <c r="B267" s="97" t="str">
        <f t="shared" si="16"/>
        <v/>
      </c>
      <c r="C267" s="97" t="str">
        <f t="shared" si="16"/>
        <v/>
      </c>
      <c r="D267" s="96"/>
      <c r="E267" s="96"/>
      <c r="F267" s="96"/>
      <c r="G267" s="96"/>
      <c r="H267" s="96"/>
      <c r="I267" s="96"/>
      <c r="J267" s="96"/>
      <c r="K267" s="96"/>
      <c r="L267" s="96"/>
      <c r="M267" s="96"/>
      <c r="N267" s="96"/>
      <c r="O267" s="96"/>
    </row>
    <row r="268" spans="1:15" x14ac:dyDescent="0.2">
      <c r="A268" s="98">
        <f t="shared" ref="A268:A331" si="17">A267+1</f>
        <v>46280</v>
      </c>
      <c r="B268" s="97" t="str">
        <f t="shared" si="16"/>
        <v/>
      </c>
      <c r="C268" s="97" t="str">
        <f t="shared" si="16"/>
        <v/>
      </c>
      <c r="D268" s="96"/>
      <c r="E268" s="96"/>
      <c r="F268" s="96"/>
      <c r="G268" s="96"/>
      <c r="H268" s="96"/>
      <c r="I268" s="96"/>
      <c r="J268" s="96"/>
      <c r="K268" s="96"/>
      <c r="L268" s="96"/>
      <c r="M268" s="96"/>
      <c r="N268" s="96"/>
      <c r="O268" s="96"/>
    </row>
    <row r="269" spans="1:15" x14ac:dyDescent="0.2">
      <c r="A269" s="98">
        <f t="shared" si="17"/>
        <v>46281</v>
      </c>
      <c r="B269" s="97" t="str">
        <f t="shared" si="16"/>
        <v/>
      </c>
      <c r="C269" s="97" t="str">
        <f t="shared" si="16"/>
        <v/>
      </c>
      <c r="D269" s="96"/>
      <c r="E269" s="96"/>
      <c r="F269" s="96"/>
      <c r="G269" s="96"/>
      <c r="H269" s="96"/>
      <c r="I269" s="96"/>
      <c r="J269" s="96"/>
      <c r="K269" s="96"/>
      <c r="L269" s="96"/>
      <c r="M269" s="96"/>
      <c r="N269" s="96"/>
      <c r="O269" s="96"/>
    </row>
    <row r="270" spans="1:15" x14ac:dyDescent="0.2">
      <c r="A270" s="98">
        <f t="shared" si="17"/>
        <v>46282</v>
      </c>
      <c r="B270" s="97" t="str">
        <f t="shared" si="16"/>
        <v/>
      </c>
      <c r="C270" s="97" t="str">
        <f t="shared" si="16"/>
        <v/>
      </c>
      <c r="D270" s="96"/>
      <c r="E270" s="96"/>
      <c r="F270" s="96"/>
      <c r="G270" s="96"/>
      <c r="H270" s="96"/>
      <c r="I270" s="96"/>
      <c r="J270" s="96"/>
      <c r="K270" s="96"/>
      <c r="L270" s="96"/>
      <c r="M270" s="96"/>
      <c r="N270" s="96"/>
      <c r="O270" s="96"/>
    </row>
    <row r="271" spans="1:15" x14ac:dyDescent="0.2">
      <c r="A271" s="98">
        <f t="shared" si="17"/>
        <v>46283</v>
      </c>
      <c r="B271" s="97" t="str">
        <f t="shared" ref="B271:C290" si="18">IF(SUMIF($D$9:$XFD$9,B$9,$D271:$XFD271)&gt;0,SUMIF($D$9:$XFD$9,B$9,$D271:$XFD271),"")</f>
        <v/>
      </c>
      <c r="C271" s="97" t="str">
        <f t="shared" si="18"/>
        <v/>
      </c>
      <c r="D271" s="96"/>
      <c r="E271" s="96"/>
      <c r="F271" s="96"/>
      <c r="G271" s="96"/>
      <c r="H271" s="96"/>
      <c r="I271" s="96"/>
      <c r="J271" s="96"/>
      <c r="K271" s="96"/>
      <c r="L271" s="96"/>
      <c r="M271" s="96"/>
      <c r="N271" s="96"/>
      <c r="O271" s="96"/>
    </row>
    <row r="272" spans="1:15" x14ac:dyDescent="0.2">
      <c r="A272" s="98">
        <f t="shared" si="17"/>
        <v>46284</v>
      </c>
      <c r="B272" s="97" t="str">
        <f t="shared" si="18"/>
        <v/>
      </c>
      <c r="C272" s="97" t="str">
        <f t="shared" si="18"/>
        <v/>
      </c>
      <c r="D272" s="96"/>
      <c r="E272" s="96"/>
      <c r="F272" s="96"/>
      <c r="G272" s="96"/>
      <c r="H272" s="96"/>
      <c r="I272" s="96"/>
      <c r="J272" s="96"/>
      <c r="K272" s="96"/>
      <c r="L272" s="96"/>
      <c r="M272" s="96"/>
      <c r="N272" s="96"/>
      <c r="O272" s="96"/>
    </row>
    <row r="273" spans="1:15" x14ac:dyDescent="0.2">
      <c r="A273" s="98">
        <f t="shared" si="17"/>
        <v>46285</v>
      </c>
      <c r="B273" s="97" t="str">
        <f t="shared" si="18"/>
        <v/>
      </c>
      <c r="C273" s="97" t="str">
        <f t="shared" si="18"/>
        <v/>
      </c>
      <c r="D273" s="96"/>
      <c r="E273" s="96"/>
      <c r="F273" s="96"/>
      <c r="G273" s="96"/>
      <c r="H273" s="96"/>
      <c r="I273" s="96"/>
      <c r="J273" s="96"/>
      <c r="K273" s="96"/>
      <c r="L273" s="96"/>
      <c r="M273" s="96"/>
      <c r="N273" s="96"/>
      <c r="O273" s="96"/>
    </row>
    <row r="274" spans="1:15" x14ac:dyDescent="0.2">
      <c r="A274" s="98">
        <f t="shared" si="17"/>
        <v>46286</v>
      </c>
      <c r="B274" s="97" t="str">
        <f t="shared" si="18"/>
        <v/>
      </c>
      <c r="C274" s="97" t="str">
        <f t="shared" si="18"/>
        <v/>
      </c>
      <c r="D274" s="96"/>
      <c r="E274" s="96"/>
      <c r="F274" s="96"/>
      <c r="G274" s="96"/>
      <c r="H274" s="96"/>
      <c r="I274" s="96"/>
      <c r="J274" s="96"/>
      <c r="K274" s="96"/>
      <c r="L274" s="96"/>
      <c r="M274" s="96"/>
      <c r="N274" s="96"/>
      <c r="O274" s="96"/>
    </row>
    <row r="275" spans="1:15" x14ac:dyDescent="0.2">
      <c r="A275" s="98">
        <f t="shared" si="17"/>
        <v>46287</v>
      </c>
      <c r="B275" s="97" t="str">
        <f t="shared" si="18"/>
        <v/>
      </c>
      <c r="C275" s="97" t="str">
        <f t="shared" si="18"/>
        <v/>
      </c>
      <c r="D275" s="96"/>
      <c r="E275" s="96"/>
      <c r="F275" s="96"/>
      <c r="G275" s="96"/>
      <c r="H275" s="96"/>
      <c r="I275" s="96"/>
      <c r="J275" s="96"/>
      <c r="K275" s="96"/>
      <c r="L275" s="96"/>
      <c r="M275" s="96"/>
      <c r="N275" s="96"/>
      <c r="O275" s="96"/>
    </row>
    <row r="276" spans="1:15" x14ac:dyDescent="0.2">
      <c r="A276" s="98">
        <f t="shared" si="17"/>
        <v>46288</v>
      </c>
      <c r="B276" s="97" t="str">
        <f t="shared" si="18"/>
        <v/>
      </c>
      <c r="C276" s="97" t="str">
        <f t="shared" si="18"/>
        <v/>
      </c>
      <c r="D276" s="96"/>
      <c r="E276" s="96"/>
      <c r="F276" s="96"/>
      <c r="G276" s="96"/>
      <c r="H276" s="96"/>
      <c r="I276" s="96"/>
      <c r="J276" s="96"/>
      <c r="K276" s="96"/>
      <c r="L276" s="96"/>
      <c r="M276" s="96"/>
      <c r="N276" s="96"/>
      <c r="O276" s="96"/>
    </row>
    <row r="277" spans="1:15" x14ac:dyDescent="0.2">
      <c r="A277" s="98">
        <f t="shared" si="17"/>
        <v>46289</v>
      </c>
      <c r="B277" s="97" t="str">
        <f t="shared" si="18"/>
        <v/>
      </c>
      <c r="C277" s="97" t="str">
        <f t="shared" si="18"/>
        <v/>
      </c>
      <c r="D277" s="96"/>
      <c r="E277" s="96"/>
      <c r="F277" s="96"/>
      <c r="G277" s="96"/>
      <c r="H277" s="96"/>
      <c r="I277" s="96"/>
      <c r="J277" s="96"/>
      <c r="K277" s="96"/>
      <c r="L277" s="96"/>
      <c r="M277" s="96"/>
      <c r="N277" s="96"/>
      <c r="O277" s="96"/>
    </row>
    <row r="278" spans="1:15" x14ac:dyDescent="0.2">
      <c r="A278" s="98">
        <f t="shared" si="17"/>
        <v>46290</v>
      </c>
      <c r="B278" s="97" t="str">
        <f t="shared" si="18"/>
        <v/>
      </c>
      <c r="C278" s="97" t="str">
        <f t="shared" si="18"/>
        <v/>
      </c>
      <c r="D278" s="96"/>
      <c r="E278" s="96"/>
      <c r="F278" s="96"/>
      <c r="G278" s="96"/>
      <c r="H278" s="96"/>
      <c r="I278" s="96"/>
      <c r="J278" s="96"/>
      <c r="K278" s="96"/>
      <c r="L278" s="96"/>
      <c r="M278" s="96"/>
      <c r="N278" s="96"/>
      <c r="O278" s="96"/>
    </row>
    <row r="279" spans="1:15" x14ac:dyDescent="0.2">
      <c r="A279" s="98">
        <f t="shared" si="17"/>
        <v>46291</v>
      </c>
      <c r="B279" s="97" t="str">
        <f t="shared" si="18"/>
        <v/>
      </c>
      <c r="C279" s="97" t="str">
        <f t="shared" si="18"/>
        <v/>
      </c>
      <c r="D279" s="96"/>
      <c r="E279" s="96"/>
      <c r="F279" s="96"/>
      <c r="G279" s="96"/>
      <c r="H279" s="96"/>
      <c r="I279" s="96"/>
      <c r="J279" s="96"/>
      <c r="K279" s="96"/>
      <c r="L279" s="96"/>
      <c r="M279" s="96"/>
      <c r="N279" s="96"/>
      <c r="O279" s="96"/>
    </row>
    <row r="280" spans="1:15" x14ac:dyDescent="0.2">
      <c r="A280" s="98">
        <f t="shared" si="17"/>
        <v>46292</v>
      </c>
      <c r="B280" s="97" t="str">
        <f t="shared" si="18"/>
        <v/>
      </c>
      <c r="C280" s="97" t="str">
        <f t="shared" si="18"/>
        <v/>
      </c>
      <c r="D280" s="96"/>
      <c r="E280" s="96"/>
      <c r="F280" s="96"/>
      <c r="G280" s="96"/>
      <c r="H280" s="96"/>
      <c r="I280" s="96"/>
      <c r="J280" s="96"/>
      <c r="K280" s="96"/>
      <c r="L280" s="96"/>
      <c r="M280" s="96"/>
      <c r="N280" s="96"/>
      <c r="O280" s="96"/>
    </row>
    <row r="281" spans="1:15" x14ac:dyDescent="0.2">
      <c r="A281" s="98">
        <f t="shared" si="17"/>
        <v>46293</v>
      </c>
      <c r="B281" s="97" t="str">
        <f t="shared" si="18"/>
        <v/>
      </c>
      <c r="C281" s="97" t="str">
        <f t="shared" si="18"/>
        <v/>
      </c>
      <c r="D281" s="96"/>
      <c r="E281" s="96"/>
      <c r="F281" s="96"/>
      <c r="G281" s="96"/>
      <c r="H281" s="96"/>
      <c r="I281" s="96"/>
      <c r="J281" s="96"/>
      <c r="K281" s="96"/>
      <c r="L281" s="96"/>
      <c r="M281" s="96"/>
      <c r="N281" s="96"/>
      <c r="O281" s="96"/>
    </row>
    <row r="282" spans="1:15" x14ac:dyDescent="0.2">
      <c r="A282" s="98">
        <f t="shared" si="17"/>
        <v>46294</v>
      </c>
      <c r="B282" s="97" t="str">
        <f t="shared" si="18"/>
        <v/>
      </c>
      <c r="C282" s="97" t="str">
        <f t="shared" si="18"/>
        <v/>
      </c>
      <c r="D282" s="96"/>
      <c r="E282" s="96"/>
      <c r="F282" s="96"/>
      <c r="G282" s="96"/>
      <c r="H282" s="96"/>
      <c r="I282" s="96"/>
      <c r="J282" s="96"/>
      <c r="K282" s="96"/>
      <c r="L282" s="96"/>
      <c r="M282" s="96"/>
      <c r="N282" s="96"/>
      <c r="O282" s="96"/>
    </row>
    <row r="283" spans="1:15" x14ac:dyDescent="0.2">
      <c r="A283" s="98">
        <f t="shared" si="17"/>
        <v>46295</v>
      </c>
      <c r="B283" s="97" t="str">
        <f t="shared" si="18"/>
        <v/>
      </c>
      <c r="C283" s="97" t="str">
        <f t="shared" si="18"/>
        <v/>
      </c>
      <c r="D283" s="96"/>
      <c r="E283" s="96"/>
      <c r="F283" s="96"/>
      <c r="G283" s="96"/>
      <c r="H283" s="96"/>
      <c r="I283" s="96"/>
      <c r="J283" s="96"/>
      <c r="K283" s="96"/>
      <c r="L283" s="96"/>
      <c r="M283" s="96"/>
      <c r="N283" s="96"/>
      <c r="O283" s="96"/>
    </row>
    <row r="284" spans="1:15" x14ac:dyDescent="0.2">
      <c r="A284" s="98">
        <f t="shared" si="17"/>
        <v>46296</v>
      </c>
      <c r="B284" s="97" t="str">
        <f t="shared" si="18"/>
        <v/>
      </c>
      <c r="C284" s="97" t="str">
        <f t="shared" si="18"/>
        <v/>
      </c>
      <c r="D284" s="96"/>
      <c r="E284" s="96"/>
      <c r="F284" s="96"/>
      <c r="G284" s="96"/>
      <c r="H284" s="96"/>
      <c r="I284" s="96"/>
      <c r="J284" s="96"/>
      <c r="K284" s="96"/>
      <c r="L284" s="96"/>
      <c r="M284" s="96"/>
      <c r="N284" s="96"/>
      <c r="O284" s="96"/>
    </row>
    <row r="285" spans="1:15" x14ac:dyDescent="0.2">
      <c r="A285" s="98">
        <f t="shared" si="17"/>
        <v>46297</v>
      </c>
      <c r="B285" s="97" t="str">
        <f t="shared" si="18"/>
        <v/>
      </c>
      <c r="C285" s="97" t="str">
        <f t="shared" si="18"/>
        <v/>
      </c>
      <c r="D285" s="96"/>
      <c r="E285" s="96"/>
      <c r="F285" s="96"/>
      <c r="G285" s="96"/>
      <c r="H285" s="96"/>
      <c r="I285" s="96"/>
      <c r="J285" s="96"/>
      <c r="K285" s="96"/>
      <c r="L285" s="96"/>
      <c r="M285" s="96"/>
      <c r="N285" s="96"/>
      <c r="O285" s="96"/>
    </row>
    <row r="286" spans="1:15" x14ac:dyDescent="0.2">
      <c r="A286" s="98">
        <f t="shared" si="17"/>
        <v>46298</v>
      </c>
      <c r="B286" s="97" t="str">
        <f t="shared" si="18"/>
        <v/>
      </c>
      <c r="C286" s="97" t="str">
        <f t="shared" si="18"/>
        <v/>
      </c>
      <c r="D286" s="96"/>
      <c r="E286" s="96"/>
      <c r="F286" s="96"/>
      <c r="G286" s="96"/>
      <c r="H286" s="96"/>
      <c r="I286" s="96"/>
      <c r="J286" s="96"/>
      <c r="K286" s="96"/>
      <c r="L286" s="96"/>
      <c r="M286" s="96"/>
      <c r="N286" s="96"/>
      <c r="O286" s="96"/>
    </row>
    <row r="287" spans="1:15" x14ac:dyDescent="0.2">
      <c r="A287" s="98">
        <f t="shared" si="17"/>
        <v>46299</v>
      </c>
      <c r="B287" s="97" t="str">
        <f t="shared" si="18"/>
        <v/>
      </c>
      <c r="C287" s="97" t="str">
        <f t="shared" si="18"/>
        <v/>
      </c>
      <c r="D287" s="96"/>
      <c r="E287" s="96"/>
      <c r="F287" s="96"/>
      <c r="G287" s="96"/>
      <c r="H287" s="96"/>
      <c r="I287" s="96"/>
      <c r="J287" s="96"/>
      <c r="K287" s="96"/>
      <c r="L287" s="96"/>
      <c r="M287" s="96"/>
      <c r="N287" s="96"/>
      <c r="O287" s="96"/>
    </row>
    <row r="288" spans="1:15" x14ac:dyDescent="0.2">
      <c r="A288" s="98">
        <f t="shared" si="17"/>
        <v>46300</v>
      </c>
      <c r="B288" s="97" t="str">
        <f t="shared" si="18"/>
        <v/>
      </c>
      <c r="C288" s="97" t="str">
        <f t="shared" si="18"/>
        <v/>
      </c>
      <c r="D288" s="96"/>
      <c r="E288" s="96"/>
      <c r="F288" s="96"/>
      <c r="G288" s="96"/>
      <c r="H288" s="96"/>
      <c r="I288" s="96"/>
      <c r="J288" s="96"/>
      <c r="K288" s="96"/>
      <c r="L288" s="96"/>
      <c r="M288" s="96"/>
      <c r="N288" s="96"/>
      <c r="O288" s="96"/>
    </row>
    <row r="289" spans="1:15" x14ac:dyDescent="0.2">
      <c r="A289" s="98">
        <f t="shared" si="17"/>
        <v>46301</v>
      </c>
      <c r="B289" s="97" t="str">
        <f t="shared" si="18"/>
        <v/>
      </c>
      <c r="C289" s="97" t="str">
        <f t="shared" si="18"/>
        <v/>
      </c>
      <c r="D289" s="96"/>
      <c r="E289" s="96"/>
      <c r="F289" s="96"/>
      <c r="G289" s="96"/>
      <c r="H289" s="96"/>
      <c r="I289" s="96"/>
      <c r="J289" s="96"/>
      <c r="K289" s="96"/>
      <c r="L289" s="96"/>
      <c r="M289" s="96"/>
      <c r="N289" s="96"/>
      <c r="O289" s="96"/>
    </row>
    <row r="290" spans="1:15" x14ac:dyDescent="0.2">
      <c r="A290" s="98">
        <f t="shared" si="17"/>
        <v>46302</v>
      </c>
      <c r="B290" s="97" t="str">
        <f t="shared" si="18"/>
        <v/>
      </c>
      <c r="C290" s="97" t="str">
        <f t="shared" si="18"/>
        <v/>
      </c>
      <c r="D290" s="96"/>
      <c r="E290" s="96"/>
      <c r="F290" s="96"/>
      <c r="G290" s="96"/>
      <c r="H290" s="96"/>
      <c r="I290" s="96"/>
      <c r="J290" s="96"/>
      <c r="K290" s="96"/>
      <c r="L290" s="96"/>
      <c r="M290" s="96"/>
      <c r="N290" s="96"/>
      <c r="O290" s="96"/>
    </row>
    <row r="291" spans="1:15" x14ac:dyDescent="0.2">
      <c r="A291" s="98">
        <f t="shared" si="17"/>
        <v>46303</v>
      </c>
      <c r="B291" s="97" t="str">
        <f t="shared" ref="B291:C310" si="19">IF(SUMIF($D$9:$XFD$9,B$9,$D291:$XFD291)&gt;0,SUMIF($D$9:$XFD$9,B$9,$D291:$XFD291),"")</f>
        <v/>
      </c>
      <c r="C291" s="97" t="str">
        <f t="shared" si="19"/>
        <v/>
      </c>
      <c r="D291" s="96"/>
      <c r="E291" s="96"/>
      <c r="F291" s="96"/>
      <c r="G291" s="96"/>
      <c r="H291" s="96"/>
      <c r="I291" s="96"/>
      <c r="J291" s="96"/>
      <c r="K291" s="96"/>
      <c r="L291" s="96"/>
      <c r="M291" s="96"/>
      <c r="N291" s="96"/>
      <c r="O291" s="96"/>
    </row>
    <row r="292" spans="1:15" x14ac:dyDescent="0.2">
      <c r="A292" s="98">
        <f t="shared" si="17"/>
        <v>46304</v>
      </c>
      <c r="B292" s="97" t="str">
        <f t="shared" si="19"/>
        <v/>
      </c>
      <c r="C292" s="97" t="str">
        <f t="shared" si="19"/>
        <v/>
      </c>
      <c r="D292" s="96"/>
      <c r="E292" s="96"/>
      <c r="F292" s="96"/>
      <c r="G292" s="96"/>
      <c r="H292" s="96"/>
      <c r="I292" s="96"/>
      <c r="J292" s="96"/>
      <c r="K292" s="96"/>
      <c r="L292" s="96"/>
      <c r="M292" s="96"/>
      <c r="N292" s="96"/>
      <c r="O292" s="96"/>
    </row>
    <row r="293" spans="1:15" x14ac:dyDescent="0.2">
      <c r="A293" s="98">
        <f t="shared" si="17"/>
        <v>46305</v>
      </c>
      <c r="B293" s="97" t="str">
        <f t="shared" si="19"/>
        <v/>
      </c>
      <c r="C293" s="97" t="str">
        <f t="shared" si="19"/>
        <v/>
      </c>
      <c r="D293" s="96"/>
      <c r="E293" s="96"/>
      <c r="F293" s="96"/>
      <c r="G293" s="96"/>
      <c r="H293" s="96"/>
      <c r="I293" s="96"/>
      <c r="J293" s="96"/>
      <c r="K293" s="96"/>
      <c r="L293" s="96"/>
      <c r="M293" s="96"/>
      <c r="N293" s="96"/>
      <c r="O293" s="96"/>
    </row>
    <row r="294" spans="1:15" x14ac:dyDescent="0.2">
      <c r="A294" s="98">
        <f t="shared" si="17"/>
        <v>46306</v>
      </c>
      <c r="B294" s="97" t="str">
        <f t="shared" si="19"/>
        <v/>
      </c>
      <c r="C294" s="97" t="str">
        <f t="shared" si="19"/>
        <v/>
      </c>
      <c r="D294" s="96"/>
      <c r="E294" s="96"/>
      <c r="F294" s="96"/>
      <c r="G294" s="96"/>
      <c r="H294" s="96"/>
      <c r="I294" s="96"/>
      <c r="J294" s="96"/>
      <c r="K294" s="96"/>
      <c r="L294" s="96"/>
      <c r="M294" s="96"/>
      <c r="N294" s="96"/>
      <c r="O294" s="96"/>
    </row>
    <row r="295" spans="1:15" x14ac:dyDescent="0.2">
      <c r="A295" s="98">
        <f t="shared" si="17"/>
        <v>46307</v>
      </c>
      <c r="B295" s="97" t="str">
        <f t="shared" si="19"/>
        <v/>
      </c>
      <c r="C295" s="97" t="str">
        <f t="shared" si="19"/>
        <v/>
      </c>
      <c r="D295" s="96"/>
      <c r="E295" s="96"/>
      <c r="F295" s="96"/>
      <c r="G295" s="96"/>
      <c r="H295" s="96"/>
      <c r="I295" s="96"/>
      <c r="J295" s="96"/>
      <c r="K295" s="96"/>
      <c r="L295" s="96"/>
      <c r="M295" s="96"/>
      <c r="N295" s="96"/>
      <c r="O295" s="96"/>
    </row>
    <row r="296" spans="1:15" x14ac:dyDescent="0.2">
      <c r="A296" s="98">
        <f t="shared" si="17"/>
        <v>46308</v>
      </c>
      <c r="B296" s="97" t="str">
        <f t="shared" si="19"/>
        <v/>
      </c>
      <c r="C296" s="97" t="str">
        <f t="shared" si="19"/>
        <v/>
      </c>
      <c r="D296" s="96"/>
      <c r="E296" s="96"/>
      <c r="F296" s="96"/>
      <c r="G296" s="96"/>
      <c r="H296" s="96"/>
      <c r="I296" s="96"/>
      <c r="J296" s="96"/>
      <c r="K296" s="96"/>
      <c r="L296" s="96"/>
      <c r="M296" s="96"/>
      <c r="N296" s="96"/>
      <c r="O296" s="96"/>
    </row>
    <row r="297" spans="1:15" x14ac:dyDescent="0.2">
      <c r="A297" s="98">
        <f t="shared" si="17"/>
        <v>46309</v>
      </c>
      <c r="B297" s="97" t="str">
        <f t="shared" si="19"/>
        <v/>
      </c>
      <c r="C297" s="97" t="str">
        <f t="shared" si="19"/>
        <v/>
      </c>
      <c r="D297" s="96"/>
      <c r="E297" s="96"/>
      <c r="F297" s="96"/>
      <c r="G297" s="96"/>
      <c r="H297" s="96"/>
      <c r="I297" s="96"/>
      <c r="J297" s="96"/>
      <c r="K297" s="96"/>
      <c r="L297" s="96"/>
      <c r="M297" s="96"/>
      <c r="N297" s="96"/>
      <c r="O297" s="96"/>
    </row>
    <row r="298" spans="1:15" x14ac:dyDescent="0.2">
      <c r="A298" s="98">
        <f t="shared" si="17"/>
        <v>46310</v>
      </c>
      <c r="B298" s="97" t="str">
        <f t="shared" si="19"/>
        <v/>
      </c>
      <c r="C298" s="97" t="str">
        <f t="shared" si="19"/>
        <v/>
      </c>
      <c r="D298" s="96"/>
      <c r="E298" s="96"/>
      <c r="F298" s="96"/>
      <c r="G298" s="96"/>
      <c r="H298" s="96"/>
      <c r="I298" s="96"/>
      <c r="J298" s="96"/>
      <c r="K298" s="96"/>
      <c r="L298" s="96"/>
      <c r="M298" s="96"/>
      <c r="N298" s="96"/>
      <c r="O298" s="96"/>
    </row>
    <row r="299" spans="1:15" x14ac:dyDescent="0.2">
      <c r="A299" s="98">
        <f t="shared" si="17"/>
        <v>46311</v>
      </c>
      <c r="B299" s="97" t="str">
        <f t="shared" si="19"/>
        <v/>
      </c>
      <c r="C299" s="97" t="str">
        <f t="shared" si="19"/>
        <v/>
      </c>
      <c r="D299" s="96"/>
      <c r="E299" s="96"/>
      <c r="F299" s="96"/>
      <c r="G299" s="96"/>
      <c r="H299" s="96"/>
      <c r="I299" s="96"/>
      <c r="J299" s="96"/>
      <c r="K299" s="96"/>
      <c r="L299" s="96"/>
      <c r="M299" s="96"/>
      <c r="N299" s="96"/>
      <c r="O299" s="96"/>
    </row>
    <row r="300" spans="1:15" x14ac:dyDescent="0.2">
      <c r="A300" s="98">
        <f t="shared" si="17"/>
        <v>46312</v>
      </c>
      <c r="B300" s="97" t="str">
        <f t="shared" si="19"/>
        <v/>
      </c>
      <c r="C300" s="97" t="str">
        <f t="shared" si="19"/>
        <v/>
      </c>
      <c r="D300" s="96"/>
      <c r="E300" s="96"/>
      <c r="F300" s="96"/>
      <c r="G300" s="96"/>
      <c r="H300" s="96"/>
      <c r="I300" s="96"/>
      <c r="J300" s="96"/>
      <c r="K300" s="96"/>
      <c r="L300" s="96"/>
      <c r="M300" s="96"/>
      <c r="N300" s="96"/>
      <c r="O300" s="96"/>
    </row>
    <row r="301" spans="1:15" x14ac:dyDescent="0.2">
      <c r="A301" s="98">
        <f t="shared" si="17"/>
        <v>46313</v>
      </c>
      <c r="B301" s="97" t="str">
        <f t="shared" si="19"/>
        <v/>
      </c>
      <c r="C301" s="97" t="str">
        <f t="shared" si="19"/>
        <v/>
      </c>
      <c r="D301" s="96"/>
      <c r="E301" s="96"/>
      <c r="F301" s="96"/>
      <c r="G301" s="96"/>
      <c r="H301" s="96"/>
      <c r="I301" s="96"/>
      <c r="J301" s="96"/>
      <c r="K301" s="96"/>
      <c r="L301" s="96"/>
      <c r="M301" s="96"/>
      <c r="N301" s="96"/>
      <c r="O301" s="96"/>
    </row>
    <row r="302" spans="1:15" x14ac:dyDescent="0.2">
      <c r="A302" s="98">
        <f t="shared" si="17"/>
        <v>46314</v>
      </c>
      <c r="B302" s="97" t="str">
        <f t="shared" si="19"/>
        <v/>
      </c>
      <c r="C302" s="97" t="str">
        <f t="shared" si="19"/>
        <v/>
      </c>
      <c r="D302" s="96"/>
      <c r="E302" s="96"/>
      <c r="F302" s="96"/>
      <c r="G302" s="96"/>
      <c r="H302" s="96"/>
      <c r="I302" s="96"/>
      <c r="J302" s="96"/>
      <c r="K302" s="96"/>
      <c r="L302" s="96"/>
      <c r="M302" s="96"/>
      <c r="N302" s="96"/>
      <c r="O302" s="96"/>
    </row>
    <row r="303" spans="1:15" x14ac:dyDescent="0.2">
      <c r="A303" s="98">
        <f t="shared" si="17"/>
        <v>46315</v>
      </c>
      <c r="B303" s="97" t="str">
        <f t="shared" si="19"/>
        <v/>
      </c>
      <c r="C303" s="97" t="str">
        <f t="shared" si="19"/>
        <v/>
      </c>
      <c r="D303" s="96"/>
      <c r="E303" s="96"/>
      <c r="F303" s="96"/>
      <c r="G303" s="96"/>
      <c r="H303" s="96"/>
      <c r="I303" s="96"/>
      <c r="J303" s="96"/>
      <c r="K303" s="96"/>
      <c r="L303" s="96"/>
      <c r="M303" s="96"/>
      <c r="N303" s="96"/>
      <c r="O303" s="96"/>
    </row>
    <row r="304" spans="1:15" x14ac:dyDescent="0.2">
      <c r="A304" s="98">
        <f t="shared" si="17"/>
        <v>46316</v>
      </c>
      <c r="B304" s="97" t="str">
        <f t="shared" si="19"/>
        <v/>
      </c>
      <c r="C304" s="97" t="str">
        <f t="shared" si="19"/>
        <v/>
      </c>
      <c r="D304" s="96"/>
      <c r="E304" s="96"/>
      <c r="F304" s="96"/>
      <c r="G304" s="96"/>
      <c r="H304" s="96"/>
      <c r="I304" s="96"/>
      <c r="J304" s="96"/>
      <c r="K304" s="96"/>
      <c r="L304" s="96"/>
      <c r="M304" s="96"/>
      <c r="N304" s="96"/>
      <c r="O304" s="96"/>
    </row>
    <row r="305" spans="1:15" x14ac:dyDescent="0.2">
      <c r="A305" s="98">
        <f t="shared" si="17"/>
        <v>46317</v>
      </c>
      <c r="B305" s="97" t="str">
        <f t="shared" si="19"/>
        <v/>
      </c>
      <c r="C305" s="97" t="str">
        <f t="shared" si="19"/>
        <v/>
      </c>
      <c r="D305" s="96"/>
      <c r="E305" s="96"/>
      <c r="F305" s="96"/>
      <c r="G305" s="96"/>
      <c r="H305" s="96"/>
      <c r="I305" s="96"/>
      <c r="J305" s="96"/>
      <c r="K305" s="96"/>
      <c r="L305" s="96"/>
      <c r="M305" s="96"/>
      <c r="N305" s="96"/>
      <c r="O305" s="96"/>
    </row>
    <row r="306" spans="1:15" x14ac:dyDescent="0.2">
      <c r="A306" s="98">
        <f t="shared" si="17"/>
        <v>46318</v>
      </c>
      <c r="B306" s="97" t="str">
        <f t="shared" si="19"/>
        <v/>
      </c>
      <c r="C306" s="97" t="str">
        <f t="shared" si="19"/>
        <v/>
      </c>
      <c r="D306" s="96"/>
      <c r="E306" s="96"/>
      <c r="F306" s="96"/>
      <c r="G306" s="96"/>
      <c r="H306" s="96"/>
      <c r="I306" s="96"/>
      <c r="J306" s="96"/>
      <c r="K306" s="96"/>
      <c r="L306" s="96"/>
      <c r="M306" s="96"/>
      <c r="N306" s="96"/>
      <c r="O306" s="96"/>
    </row>
    <row r="307" spans="1:15" x14ac:dyDescent="0.2">
      <c r="A307" s="98">
        <f t="shared" si="17"/>
        <v>46319</v>
      </c>
      <c r="B307" s="97" t="str">
        <f t="shared" si="19"/>
        <v/>
      </c>
      <c r="C307" s="97" t="str">
        <f t="shared" si="19"/>
        <v/>
      </c>
      <c r="D307" s="96"/>
      <c r="E307" s="96"/>
      <c r="F307" s="96"/>
      <c r="G307" s="96"/>
      <c r="H307" s="96"/>
      <c r="I307" s="96"/>
      <c r="J307" s="96"/>
      <c r="K307" s="96"/>
      <c r="L307" s="96"/>
      <c r="M307" s="96"/>
      <c r="N307" s="96"/>
      <c r="O307" s="96"/>
    </row>
    <row r="308" spans="1:15" x14ac:dyDescent="0.2">
      <c r="A308" s="98">
        <f t="shared" si="17"/>
        <v>46320</v>
      </c>
      <c r="B308" s="97" t="str">
        <f t="shared" si="19"/>
        <v/>
      </c>
      <c r="C308" s="97" t="str">
        <f t="shared" si="19"/>
        <v/>
      </c>
      <c r="D308" s="96"/>
      <c r="E308" s="96"/>
      <c r="F308" s="96"/>
      <c r="G308" s="96"/>
      <c r="H308" s="96"/>
      <c r="I308" s="96"/>
      <c r="J308" s="96"/>
      <c r="K308" s="96"/>
      <c r="L308" s="96"/>
      <c r="M308" s="96"/>
      <c r="N308" s="96"/>
      <c r="O308" s="96"/>
    </row>
    <row r="309" spans="1:15" x14ac:dyDescent="0.2">
      <c r="A309" s="98">
        <f t="shared" si="17"/>
        <v>46321</v>
      </c>
      <c r="B309" s="97" t="str">
        <f t="shared" si="19"/>
        <v/>
      </c>
      <c r="C309" s="97" t="str">
        <f t="shared" si="19"/>
        <v/>
      </c>
      <c r="D309" s="96"/>
      <c r="E309" s="96"/>
      <c r="F309" s="96"/>
      <c r="G309" s="96"/>
      <c r="H309" s="96"/>
      <c r="I309" s="96"/>
      <c r="J309" s="96"/>
      <c r="K309" s="96"/>
      <c r="L309" s="96"/>
      <c r="M309" s="96"/>
      <c r="N309" s="96"/>
      <c r="O309" s="96"/>
    </row>
    <row r="310" spans="1:15" x14ac:dyDescent="0.2">
      <c r="A310" s="98">
        <f t="shared" si="17"/>
        <v>46322</v>
      </c>
      <c r="B310" s="97" t="str">
        <f t="shared" si="19"/>
        <v/>
      </c>
      <c r="C310" s="97" t="str">
        <f t="shared" si="19"/>
        <v/>
      </c>
      <c r="D310" s="96"/>
      <c r="E310" s="96"/>
      <c r="F310" s="96"/>
      <c r="G310" s="96"/>
      <c r="H310" s="96"/>
      <c r="I310" s="96"/>
      <c r="J310" s="96"/>
      <c r="K310" s="96"/>
      <c r="L310" s="96"/>
      <c r="M310" s="96"/>
      <c r="N310" s="96"/>
      <c r="O310" s="96"/>
    </row>
    <row r="311" spans="1:15" x14ac:dyDescent="0.2">
      <c r="A311" s="98">
        <f t="shared" si="17"/>
        <v>46323</v>
      </c>
      <c r="B311" s="97" t="str">
        <f t="shared" ref="B311:C330" si="20">IF(SUMIF($D$9:$XFD$9,B$9,$D311:$XFD311)&gt;0,SUMIF($D$9:$XFD$9,B$9,$D311:$XFD311),"")</f>
        <v/>
      </c>
      <c r="C311" s="97" t="str">
        <f t="shared" si="20"/>
        <v/>
      </c>
      <c r="D311" s="96"/>
      <c r="E311" s="96"/>
      <c r="F311" s="96"/>
      <c r="G311" s="96"/>
      <c r="H311" s="96"/>
      <c r="I311" s="96"/>
      <c r="J311" s="96"/>
      <c r="K311" s="96"/>
      <c r="L311" s="96"/>
      <c r="M311" s="96"/>
      <c r="N311" s="96"/>
      <c r="O311" s="96"/>
    </row>
    <row r="312" spans="1:15" x14ac:dyDescent="0.2">
      <c r="A312" s="98">
        <f t="shared" si="17"/>
        <v>46324</v>
      </c>
      <c r="B312" s="97" t="str">
        <f t="shared" si="20"/>
        <v/>
      </c>
      <c r="C312" s="97" t="str">
        <f t="shared" si="20"/>
        <v/>
      </c>
      <c r="D312" s="96"/>
      <c r="E312" s="96"/>
      <c r="F312" s="96"/>
      <c r="G312" s="96"/>
      <c r="H312" s="96"/>
      <c r="I312" s="96"/>
      <c r="J312" s="96"/>
      <c r="K312" s="96"/>
      <c r="L312" s="96"/>
      <c r="M312" s="96"/>
      <c r="N312" s="96"/>
      <c r="O312" s="96"/>
    </row>
    <row r="313" spans="1:15" x14ac:dyDescent="0.2">
      <c r="A313" s="98">
        <f t="shared" si="17"/>
        <v>46325</v>
      </c>
      <c r="B313" s="97" t="str">
        <f t="shared" si="20"/>
        <v/>
      </c>
      <c r="C313" s="97" t="str">
        <f t="shared" si="20"/>
        <v/>
      </c>
      <c r="D313" s="96"/>
      <c r="E313" s="96"/>
      <c r="F313" s="96"/>
      <c r="G313" s="96"/>
      <c r="H313" s="96"/>
      <c r="I313" s="96"/>
      <c r="J313" s="96"/>
      <c r="K313" s="96"/>
      <c r="L313" s="96"/>
      <c r="M313" s="96"/>
      <c r="N313" s="96"/>
      <c r="O313" s="96"/>
    </row>
    <row r="314" spans="1:15" x14ac:dyDescent="0.2">
      <c r="A314" s="98">
        <f t="shared" si="17"/>
        <v>46326</v>
      </c>
      <c r="B314" s="97" t="str">
        <f t="shared" si="20"/>
        <v/>
      </c>
      <c r="C314" s="97" t="str">
        <f t="shared" si="20"/>
        <v/>
      </c>
      <c r="D314" s="96"/>
      <c r="E314" s="96"/>
      <c r="F314" s="96"/>
      <c r="G314" s="96"/>
      <c r="H314" s="96"/>
      <c r="I314" s="96"/>
      <c r="J314" s="96"/>
      <c r="K314" s="96"/>
      <c r="L314" s="96"/>
      <c r="M314" s="96"/>
      <c r="N314" s="96"/>
      <c r="O314" s="96"/>
    </row>
    <row r="315" spans="1:15" x14ac:dyDescent="0.2">
      <c r="A315" s="98">
        <f t="shared" si="17"/>
        <v>46327</v>
      </c>
      <c r="B315" s="97" t="str">
        <f t="shared" si="20"/>
        <v/>
      </c>
      <c r="C315" s="97" t="str">
        <f t="shared" si="20"/>
        <v/>
      </c>
      <c r="D315" s="96"/>
      <c r="E315" s="96"/>
      <c r="F315" s="96"/>
      <c r="G315" s="96"/>
      <c r="H315" s="96"/>
      <c r="I315" s="96"/>
      <c r="J315" s="96"/>
      <c r="K315" s="96"/>
      <c r="L315" s="96"/>
      <c r="M315" s="96"/>
      <c r="N315" s="96"/>
      <c r="O315" s="96"/>
    </row>
    <row r="316" spans="1:15" x14ac:dyDescent="0.2">
      <c r="A316" s="98">
        <f t="shared" si="17"/>
        <v>46328</v>
      </c>
      <c r="B316" s="97" t="str">
        <f t="shared" si="20"/>
        <v/>
      </c>
      <c r="C316" s="97" t="str">
        <f t="shared" si="20"/>
        <v/>
      </c>
      <c r="D316" s="96"/>
      <c r="E316" s="96"/>
      <c r="F316" s="96"/>
      <c r="G316" s="96"/>
      <c r="H316" s="96"/>
      <c r="I316" s="96"/>
      <c r="J316" s="96"/>
      <c r="K316" s="96"/>
      <c r="L316" s="96"/>
      <c r="M316" s="96"/>
      <c r="N316" s="96"/>
      <c r="O316" s="96"/>
    </row>
    <row r="317" spans="1:15" x14ac:dyDescent="0.2">
      <c r="A317" s="98">
        <f t="shared" si="17"/>
        <v>46329</v>
      </c>
      <c r="B317" s="97" t="str">
        <f t="shared" si="20"/>
        <v/>
      </c>
      <c r="C317" s="97" t="str">
        <f t="shared" si="20"/>
        <v/>
      </c>
      <c r="D317" s="96"/>
      <c r="E317" s="96"/>
      <c r="F317" s="96"/>
      <c r="G317" s="96"/>
      <c r="H317" s="96"/>
      <c r="I317" s="96"/>
      <c r="J317" s="96"/>
      <c r="K317" s="96"/>
      <c r="L317" s="96"/>
      <c r="M317" s="96"/>
      <c r="N317" s="96"/>
      <c r="O317" s="96"/>
    </row>
    <row r="318" spans="1:15" x14ac:dyDescent="0.2">
      <c r="A318" s="98">
        <f t="shared" si="17"/>
        <v>46330</v>
      </c>
      <c r="B318" s="97" t="str">
        <f t="shared" si="20"/>
        <v/>
      </c>
      <c r="C318" s="97" t="str">
        <f t="shared" si="20"/>
        <v/>
      </c>
      <c r="D318" s="96"/>
      <c r="E318" s="96"/>
      <c r="F318" s="96"/>
      <c r="G318" s="96"/>
      <c r="H318" s="96"/>
      <c r="I318" s="96"/>
      <c r="J318" s="96"/>
      <c r="K318" s="96"/>
      <c r="L318" s="96"/>
      <c r="M318" s="96"/>
      <c r="N318" s="96"/>
      <c r="O318" s="96"/>
    </row>
    <row r="319" spans="1:15" x14ac:dyDescent="0.2">
      <c r="A319" s="98">
        <f t="shared" si="17"/>
        <v>46331</v>
      </c>
      <c r="B319" s="97" t="str">
        <f t="shared" si="20"/>
        <v/>
      </c>
      <c r="C319" s="97" t="str">
        <f t="shared" si="20"/>
        <v/>
      </c>
      <c r="D319" s="96"/>
      <c r="E319" s="96"/>
      <c r="F319" s="96"/>
      <c r="G319" s="96"/>
      <c r="H319" s="96"/>
      <c r="I319" s="96"/>
      <c r="J319" s="96"/>
      <c r="K319" s="96"/>
      <c r="L319" s="96"/>
      <c r="M319" s="96"/>
      <c r="N319" s="96"/>
      <c r="O319" s="96"/>
    </row>
    <row r="320" spans="1:15" x14ac:dyDescent="0.2">
      <c r="A320" s="98">
        <f t="shared" si="17"/>
        <v>46332</v>
      </c>
      <c r="B320" s="97" t="str">
        <f t="shared" si="20"/>
        <v/>
      </c>
      <c r="C320" s="97" t="str">
        <f t="shared" si="20"/>
        <v/>
      </c>
      <c r="D320" s="96"/>
      <c r="E320" s="96"/>
      <c r="F320" s="96"/>
      <c r="G320" s="96"/>
      <c r="H320" s="96"/>
      <c r="I320" s="96"/>
      <c r="J320" s="96"/>
      <c r="K320" s="96"/>
      <c r="L320" s="96"/>
      <c r="M320" s="96"/>
      <c r="N320" s="96"/>
      <c r="O320" s="96"/>
    </row>
    <row r="321" spans="1:15" x14ac:dyDescent="0.2">
      <c r="A321" s="98">
        <f t="shared" si="17"/>
        <v>46333</v>
      </c>
      <c r="B321" s="97" t="str">
        <f t="shared" si="20"/>
        <v/>
      </c>
      <c r="C321" s="97" t="str">
        <f t="shared" si="20"/>
        <v/>
      </c>
      <c r="D321" s="96"/>
      <c r="E321" s="96"/>
      <c r="F321" s="96"/>
      <c r="G321" s="96"/>
      <c r="H321" s="96"/>
      <c r="I321" s="96"/>
      <c r="J321" s="96"/>
      <c r="K321" s="96"/>
      <c r="L321" s="96"/>
      <c r="M321" s="96"/>
      <c r="N321" s="96"/>
      <c r="O321" s="96"/>
    </row>
    <row r="322" spans="1:15" x14ac:dyDescent="0.2">
      <c r="A322" s="98">
        <f t="shared" si="17"/>
        <v>46334</v>
      </c>
      <c r="B322" s="97" t="str">
        <f t="shared" si="20"/>
        <v/>
      </c>
      <c r="C322" s="97" t="str">
        <f t="shared" si="20"/>
        <v/>
      </c>
      <c r="D322" s="96"/>
      <c r="E322" s="96"/>
      <c r="F322" s="96"/>
      <c r="G322" s="96"/>
      <c r="H322" s="96"/>
      <c r="I322" s="96"/>
      <c r="J322" s="96"/>
      <c r="K322" s="96"/>
      <c r="L322" s="96"/>
      <c r="M322" s="96"/>
      <c r="N322" s="96"/>
      <c r="O322" s="96"/>
    </row>
    <row r="323" spans="1:15" x14ac:dyDescent="0.2">
      <c r="A323" s="98">
        <f t="shared" si="17"/>
        <v>46335</v>
      </c>
      <c r="B323" s="97" t="str">
        <f t="shared" si="20"/>
        <v/>
      </c>
      <c r="C323" s="97" t="str">
        <f t="shared" si="20"/>
        <v/>
      </c>
      <c r="D323" s="96"/>
      <c r="E323" s="96"/>
      <c r="F323" s="96"/>
      <c r="G323" s="96"/>
      <c r="H323" s="96"/>
      <c r="I323" s="96"/>
      <c r="J323" s="96"/>
      <c r="K323" s="96"/>
      <c r="L323" s="96"/>
      <c r="M323" s="96"/>
      <c r="N323" s="96"/>
      <c r="O323" s="96"/>
    </row>
    <row r="324" spans="1:15" x14ac:dyDescent="0.2">
      <c r="A324" s="98">
        <f t="shared" si="17"/>
        <v>46336</v>
      </c>
      <c r="B324" s="97" t="str">
        <f t="shared" si="20"/>
        <v/>
      </c>
      <c r="C324" s="97" t="str">
        <f t="shared" si="20"/>
        <v/>
      </c>
      <c r="D324" s="96"/>
      <c r="E324" s="96"/>
      <c r="F324" s="96"/>
      <c r="G324" s="96"/>
      <c r="H324" s="96"/>
      <c r="I324" s="96"/>
      <c r="J324" s="96"/>
      <c r="K324" s="96"/>
      <c r="L324" s="96"/>
      <c r="M324" s="96"/>
      <c r="N324" s="96"/>
      <c r="O324" s="96"/>
    </row>
    <row r="325" spans="1:15" x14ac:dyDescent="0.2">
      <c r="A325" s="98">
        <f t="shared" si="17"/>
        <v>46337</v>
      </c>
      <c r="B325" s="97" t="str">
        <f t="shared" si="20"/>
        <v/>
      </c>
      <c r="C325" s="97" t="str">
        <f t="shared" si="20"/>
        <v/>
      </c>
      <c r="D325" s="96"/>
      <c r="E325" s="96"/>
      <c r="F325" s="96"/>
      <c r="G325" s="96"/>
      <c r="H325" s="96"/>
      <c r="I325" s="96"/>
      <c r="J325" s="96"/>
      <c r="K325" s="96"/>
      <c r="L325" s="96"/>
      <c r="M325" s="96"/>
      <c r="N325" s="96"/>
      <c r="O325" s="96"/>
    </row>
    <row r="326" spans="1:15" x14ac:dyDescent="0.2">
      <c r="A326" s="98">
        <f t="shared" si="17"/>
        <v>46338</v>
      </c>
      <c r="B326" s="97" t="str">
        <f t="shared" si="20"/>
        <v/>
      </c>
      <c r="C326" s="97" t="str">
        <f t="shared" si="20"/>
        <v/>
      </c>
      <c r="D326" s="96"/>
      <c r="E326" s="96"/>
      <c r="F326" s="96"/>
      <c r="G326" s="96"/>
      <c r="H326" s="96"/>
      <c r="I326" s="96"/>
      <c r="J326" s="96"/>
      <c r="K326" s="96"/>
      <c r="L326" s="96"/>
      <c r="M326" s="96"/>
      <c r="N326" s="96"/>
      <c r="O326" s="96"/>
    </row>
    <row r="327" spans="1:15" x14ac:dyDescent="0.2">
      <c r="A327" s="98">
        <f t="shared" si="17"/>
        <v>46339</v>
      </c>
      <c r="B327" s="97" t="str">
        <f t="shared" si="20"/>
        <v/>
      </c>
      <c r="C327" s="97" t="str">
        <f t="shared" si="20"/>
        <v/>
      </c>
      <c r="D327" s="96"/>
      <c r="E327" s="96"/>
      <c r="F327" s="96"/>
      <c r="G327" s="96"/>
      <c r="H327" s="96"/>
      <c r="I327" s="96"/>
      <c r="J327" s="96"/>
      <c r="K327" s="96"/>
      <c r="L327" s="96"/>
      <c r="M327" s="96"/>
      <c r="N327" s="96"/>
      <c r="O327" s="96"/>
    </row>
    <row r="328" spans="1:15" x14ac:dyDescent="0.2">
      <c r="A328" s="98">
        <f t="shared" si="17"/>
        <v>46340</v>
      </c>
      <c r="B328" s="97" t="str">
        <f t="shared" si="20"/>
        <v/>
      </c>
      <c r="C328" s="97" t="str">
        <f t="shared" si="20"/>
        <v/>
      </c>
      <c r="D328" s="96"/>
      <c r="E328" s="96"/>
      <c r="F328" s="96"/>
      <c r="G328" s="96"/>
      <c r="H328" s="96"/>
      <c r="I328" s="96"/>
      <c r="J328" s="96"/>
      <c r="K328" s="96"/>
      <c r="L328" s="96"/>
      <c r="M328" s="96"/>
      <c r="N328" s="96"/>
      <c r="O328" s="96"/>
    </row>
    <row r="329" spans="1:15" x14ac:dyDescent="0.2">
      <c r="A329" s="98">
        <f t="shared" si="17"/>
        <v>46341</v>
      </c>
      <c r="B329" s="97" t="str">
        <f t="shared" si="20"/>
        <v/>
      </c>
      <c r="C329" s="97" t="str">
        <f t="shared" si="20"/>
        <v/>
      </c>
      <c r="D329" s="96"/>
      <c r="E329" s="96"/>
      <c r="F329" s="96"/>
      <c r="G329" s="96"/>
      <c r="H329" s="96"/>
      <c r="I329" s="96"/>
      <c r="J329" s="96"/>
      <c r="K329" s="96"/>
      <c r="L329" s="96"/>
      <c r="M329" s="96"/>
      <c r="N329" s="96"/>
      <c r="O329" s="96"/>
    </row>
    <row r="330" spans="1:15" x14ac:dyDescent="0.2">
      <c r="A330" s="98">
        <f t="shared" si="17"/>
        <v>46342</v>
      </c>
      <c r="B330" s="97" t="str">
        <f t="shared" si="20"/>
        <v/>
      </c>
      <c r="C330" s="97" t="str">
        <f t="shared" si="20"/>
        <v/>
      </c>
      <c r="D330" s="96"/>
      <c r="E330" s="96"/>
      <c r="F330" s="96"/>
      <c r="G330" s="96"/>
      <c r="H330" s="96"/>
      <c r="I330" s="96"/>
      <c r="J330" s="96"/>
      <c r="K330" s="96"/>
      <c r="L330" s="96"/>
      <c r="M330" s="96"/>
      <c r="N330" s="96"/>
      <c r="O330" s="96"/>
    </row>
    <row r="331" spans="1:15" x14ac:dyDescent="0.2">
      <c r="A331" s="98">
        <f t="shared" si="17"/>
        <v>46343</v>
      </c>
      <c r="B331" s="97" t="str">
        <f t="shared" ref="B331:C350" si="21">IF(SUMIF($D$9:$XFD$9,B$9,$D331:$XFD331)&gt;0,SUMIF($D$9:$XFD$9,B$9,$D331:$XFD331),"")</f>
        <v/>
      </c>
      <c r="C331" s="97" t="str">
        <f t="shared" si="21"/>
        <v/>
      </c>
      <c r="D331" s="96"/>
      <c r="E331" s="96"/>
      <c r="F331" s="96"/>
      <c r="G331" s="96"/>
      <c r="H331" s="96"/>
      <c r="I331" s="96"/>
      <c r="J331" s="96"/>
      <c r="K331" s="96"/>
      <c r="L331" s="96"/>
      <c r="M331" s="96"/>
      <c r="N331" s="96"/>
      <c r="O331" s="96"/>
    </row>
    <row r="332" spans="1:15" x14ac:dyDescent="0.2">
      <c r="A332" s="98">
        <f t="shared" ref="A332:A381" si="22">A331+1</f>
        <v>46344</v>
      </c>
      <c r="B332" s="97" t="str">
        <f t="shared" si="21"/>
        <v/>
      </c>
      <c r="C332" s="97" t="str">
        <f t="shared" si="21"/>
        <v/>
      </c>
      <c r="D332" s="96"/>
      <c r="E332" s="96"/>
      <c r="F332" s="96"/>
      <c r="G332" s="96"/>
      <c r="H332" s="96"/>
      <c r="I332" s="96"/>
      <c r="J332" s="96"/>
      <c r="K332" s="96"/>
      <c r="L332" s="96"/>
      <c r="M332" s="96"/>
      <c r="N332" s="96"/>
      <c r="O332" s="96"/>
    </row>
    <row r="333" spans="1:15" x14ac:dyDescent="0.2">
      <c r="A333" s="98">
        <f t="shared" si="22"/>
        <v>46345</v>
      </c>
      <c r="B333" s="97" t="str">
        <f t="shared" si="21"/>
        <v/>
      </c>
      <c r="C333" s="97" t="str">
        <f t="shared" si="21"/>
        <v/>
      </c>
      <c r="D333" s="96"/>
      <c r="E333" s="96"/>
      <c r="F333" s="96"/>
      <c r="G333" s="96"/>
      <c r="H333" s="96"/>
      <c r="I333" s="96"/>
      <c r="J333" s="96"/>
      <c r="K333" s="96"/>
      <c r="L333" s="96"/>
      <c r="M333" s="96"/>
      <c r="N333" s="96"/>
      <c r="O333" s="96"/>
    </row>
    <row r="334" spans="1:15" x14ac:dyDescent="0.2">
      <c r="A334" s="98">
        <f t="shared" si="22"/>
        <v>46346</v>
      </c>
      <c r="B334" s="97" t="str">
        <f t="shared" si="21"/>
        <v/>
      </c>
      <c r="C334" s="97" t="str">
        <f t="shared" si="21"/>
        <v/>
      </c>
      <c r="D334" s="96"/>
      <c r="E334" s="96"/>
      <c r="F334" s="96"/>
      <c r="G334" s="96"/>
      <c r="H334" s="96"/>
      <c r="I334" s="96"/>
      <c r="J334" s="96"/>
      <c r="K334" s="96"/>
      <c r="L334" s="96"/>
      <c r="M334" s="96"/>
      <c r="N334" s="96"/>
      <c r="O334" s="96"/>
    </row>
    <row r="335" spans="1:15" x14ac:dyDescent="0.2">
      <c r="A335" s="98">
        <f t="shared" si="22"/>
        <v>46347</v>
      </c>
      <c r="B335" s="97" t="str">
        <f t="shared" si="21"/>
        <v/>
      </c>
      <c r="C335" s="97" t="str">
        <f t="shared" si="21"/>
        <v/>
      </c>
      <c r="D335" s="96"/>
      <c r="E335" s="96"/>
      <c r="F335" s="96"/>
      <c r="G335" s="96"/>
      <c r="H335" s="96"/>
      <c r="I335" s="96"/>
      <c r="J335" s="96"/>
      <c r="K335" s="96"/>
      <c r="L335" s="96"/>
      <c r="M335" s="96"/>
      <c r="N335" s="96"/>
      <c r="O335" s="96"/>
    </row>
    <row r="336" spans="1:15" x14ac:dyDescent="0.2">
      <c r="A336" s="98">
        <f t="shared" si="22"/>
        <v>46348</v>
      </c>
      <c r="B336" s="97" t="str">
        <f t="shared" si="21"/>
        <v/>
      </c>
      <c r="C336" s="97" t="str">
        <f t="shared" si="21"/>
        <v/>
      </c>
      <c r="D336" s="96"/>
      <c r="E336" s="96"/>
      <c r="F336" s="96"/>
      <c r="G336" s="96"/>
      <c r="H336" s="96"/>
      <c r="I336" s="96"/>
      <c r="J336" s="96"/>
      <c r="K336" s="96"/>
      <c r="L336" s="96"/>
      <c r="M336" s="96"/>
      <c r="N336" s="96"/>
      <c r="O336" s="96"/>
    </row>
    <row r="337" spans="1:15" x14ac:dyDescent="0.2">
      <c r="A337" s="98">
        <f t="shared" si="22"/>
        <v>46349</v>
      </c>
      <c r="B337" s="97" t="str">
        <f t="shared" si="21"/>
        <v/>
      </c>
      <c r="C337" s="97" t="str">
        <f t="shared" si="21"/>
        <v/>
      </c>
      <c r="D337" s="96"/>
      <c r="E337" s="96"/>
      <c r="F337" s="96"/>
      <c r="G337" s="96"/>
      <c r="H337" s="96"/>
      <c r="I337" s="96"/>
      <c r="J337" s="96"/>
      <c r="K337" s="96"/>
      <c r="L337" s="96"/>
      <c r="M337" s="96"/>
      <c r="N337" s="96"/>
      <c r="O337" s="96"/>
    </row>
    <row r="338" spans="1:15" x14ac:dyDescent="0.2">
      <c r="A338" s="98">
        <f t="shared" si="22"/>
        <v>46350</v>
      </c>
      <c r="B338" s="97" t="str">
        <f t="shared" si="21"/>
        <v/>
      </c>
      <c r="C338" s="97" t="str">
        <f t="shared" si="21"/>
        <v/>
      </c>
      <c r="D338" s="96"/>
      <c r="E338" s="96"/>
      <c r="F338" s="96"/>
      <c r="G338" s="96"/>
      <c r="H338" s="96"/>
      <c r="I338" s="96"/>
      <c r="J338" s="96"/>
      <c r="K338" s="96"/>
      <c r="L338" s="96"/>
      <c r="M338" s="96"/>
      <c r="N338" s="96"/>
      <c r="O338" s="96"/>
    </row>
    <row r="339" spans="1:15" x14ac:dyDescent="0.2">
      <c r="A339" s="98">
        <f t="shared" si="22"/>
        <v>46351</v>
      </c>
      <c r="B339" s="97" t="str">
        <f t="shared" si="21"/>
        <v/>
      </c>
      <c r="C339" s="97" t="str">
        <f t="shared" si="21"/>
        <v/>
      </c>
      <c r="D339" s="96"/>
      <c r="E339" s="96"/>
      <c r="F339" s="96"/>
      <c r="G339" s="96"/>
      <c r="H339" s="96"/>
      <c r="I339" s="96"/>
      <c r="J339" s="96"/>
      <c r="K339" s="96"/>
      <c r="L339" s="96"/>
      <c r="M339" s="96"/>
      <c r="N339" s="96"/>
      <c r="O339" s="96"/>
    </row>
    <row r="340" spans="1:15" x14ac:dyDescent="0.2">
      <c r="A340" s="98">
        <f t="shared" si="22"/>
        <v>46352</v>
      </c>
      <c r="B340" s="97" t="str">
        <f t="shared" si="21"/>
        <v/>
      </c>
      <c r="C340" s="97" t="str">
        <f t="shared" si="21"/>
        <v/>
      </c>
      <c r="D340" s="96"/>
      <c r="E340" s="96"/>
      <c r="F340" s="96"/>
      <c r="G340" s="96"/>
      <c r="H340" s="96"/>
      <c r="I340" s="96"/>
      <c r="J340" s="96"/>
      <c r="K340" s="96"/>
      <c r="L340" s="96"/>
      <c r="M340" s="96"/>
      <c r="N340" s="96"/>
      <c r="O340" s="96"/>
    </row>
    <row r="341" spans="1:15" x14ac:dyDescent="0.2">
      <c r="A341" s="98">
        <f t="shared" si="22"/>
        <v>46353</v>
      </c>
      <c r="B341" s="97" t="str">
        <f t="shared" si="21"/>
        <v/>
      </c>
      <c r="C341" s="97" t="str">
        <f t="shared" si="21"/>
        <v/>
      </c>
      <c r="D341" s="96"/>
      <c r="E341" s="96"/>
      <c r="F341" s="96"/>
      <c r="G341" s="96"/>
      <c r="H341" s="96"/>
      <c r="I341" s="96"/>
      <c r="J341" s="96"/>
      <c r="K341" s="96"/>
      <c r="L341" s="96"/>
      <c r="M341" s="96"/>
      <c r="N341" s="96"/>
      <c r="O341" s="96"/>
    </row>
    <row r="342" spans="1:15" x14ac:dyDescent="0.2">
      <c r="A342" s="98">
        <f t="shared" si="22"/>
        <v>46354</v>
      </c>
      <c r="B342" s="97" t="str">
        <f t="shared" si="21"/>
        <v/>
      </c>
      <c r="C342" s="97" t="str">
        <f t="shared" si="21"/>
        <v/>
      </c>
      <c r="D342" s="96"/>
      <c r="E342" s="96"/>
      <c r="F342" s="96"/>
      <c r="G342" s="96"/>
      <c r="H342" s="96"/>
      <c r="I342" s="96"/>
      <c r="J342" s="96"/>
      <c r="K342" s="96"/>
      <c r="L342" s="96"/>
      <c r="M342" s="96"/>
      <c r="N342" s="96"/>
      <c r="O342" s="96"/>
    </row>
    <row r="343" spans="1:15" x14ac:dyDescent="0.2">
      <c r="A343" s="98">
        <f t="shared" si="22"/>
        <v>46355</v>
      </c>
      <c r="B343" s="97" t="str">
        <f t="shared" si="21"/>
        <v/>
      </c>
      <c r="C343" s="97" t="str">
        <f t="shared" si="21"/>
        <v/>
      </c>
      <c r="D343" s="96"/>
      <c r="E343" s="96"/>
      <c r="F343" s="96"/>
      <c r="G343" s="96"/>
      <c r="H343" s="96"/>
      <c r="I343" s="96"/>
      <c r="J343" s="96"/>
      <c r="K343" s="96"/>
      <c r="L343" s="96"/>
      <c r="M343" s="96"/>
      <c r="N343" s="96"/>
      <c r="O343" s="96"/>
    </row>
    <row r="344" spans="1:15" x14ac:dyDescent="0.2">
      <c r="A344" s="98">
        <f t="shared" si="22"/>
        <v>46356</v>
      </c>
      <c r="B344" s="97" t="str">
        <f t="shared" si="21"/>
        <v/>
      </c>
      <c r="C344" s="97" t="str">
        <f t="shared" si="21"/>
        <v/>
      </c>
      <c r="D344" s="96"/>
      <c r="E344" s="96"/>
      <c r="F344" s="96"/>
      <c r="G344" s="96"/>
      <c r="H344" s="96"/>
      <c r="I344" s="96"/>
      <c r="J344" s="96"/>
      <c r="K344" s="96"/>
      <c r="L344" s="96"/>
      <c r="M344" s="96"/>
      <c r="N344" s="96"/>
      <c r="O344" s="96"/>
    </row>
    <row r="345" spans="1:15" x14ac:dyDescent="0.2">
      <c r="A345" s="98">
        <f t="shared" si="22"/>
        <v>46357</v>
      </c>
      <c r="B345" s="97" t="str">
        <f t="shared" si="21"/>
        <v/>
      </c>
      <c r="C345" s="97" t="str">
        <f t="shared" si="21"/>
        <v/>
      </c>
      <c r="D345" s="96"/>
      <c r="E345" s="96"/>
      <c r="F345" s="96"/>
      <c r="G345" s="96"/>
      <c r="H345" s="96"/>
      <c r="I345" s="96"/>
      <c r="J345" s="96"/>
      <c r="K345" s="96"/>
      <c r="L345" s="96"/>
      <c r="M345" s="96"/>
      <c r="N345" s="96"/>
      <c r="O345" s="96"/>
    </row>
    <row r="346" spans="1:15" x14ac:dyDescent="0.2">
      <c r="A346" s="98">
        <f t="shared" si="22"/>
        <v>46358</v>
      </c>
      <c r="B346" s="97" t="str">
        <f t="shared" si="21"/>
        <v/>
      </c>
      <c r="C346" s="97" t="str">
        <f t="shared" si="21"/>
        <v/>
      </c>
      <c r="D346" s="96"/>
      <c r="E346" s="96"/>
      <c r="F346" s="96"/>
      <c r="G346" s="96"/>
      <c r="H346" s="96"/>
      <c r="I346" s="96"/>
      <c r="J346" s="96"/>
      <c r="K346" s="96"/>
      <c r="L346" s="96"/>
      <c r="M346" s="96"/>
      <c r="N346" s="96"/>
      <c r="O346" s="96"/>
    </row>
    <row r="347" spans="1:15" x14ac:dyDescent="0.2">
      <c r="A347" s="98">
        <f t="shared" si="22"/>
        <v>46359</v>
      </c>
      <c r="B347" s="97" t="str">
        <f t="shared" si="21"/>
        <v/>
      </c>
      <c r="C347" s="97" t="str">
        <f t="shared" si="21"/>
        <v/>
      </c>
      <c r="D347" s="96"/>
      <c r="E347" s="96"/>
      <c r="F347" s="96"/>
      <c r="G347" s="96"/>
      <c r="H347" s="96"/>
      <c r="I347" s="96"/>
      <c r="J347" s="96"/>
      <c r="K347" s="96"/>
      <c r="L347" s="96"/>
      <c r="M347" s="96"/>
      <c r="N347" s="96"/>
      <c r="O347" s="96"/>
    </row>
    <row r="348" spans="1:15" x14ac:dyDescent="0.2">
      <c r="A348" s="98">
        <f t="shared" si="22"/>
        <v>46360</v>
      </c>
      <c r="B348" s="97" t="str">
        <f t="shared" si="21"/>
        <v/>
      </c>
      <c r="C348" s="97" t="str">
        <f t="shared" si="21"/>
        <v/>
      </c>
      <c r="D348" s="96"/>
      <c r="E348" s="96"/>
      <c r="F348" s="96"/>
      <c r="G348" s="96"/>
      <c r="H348" s="96"/>
      <c r="I348" s="96"/>
      <c r="J348" s="96"/>
      <c r="K348" s="96"/>
      <c r="L348" s="96"/>
      <c r="M348" s="96"/>
      <c r="N348" s="96"/>
      <c r="O348" s="96"/>
    </row>
    <row r="349" spans="1:15" x14ac:dyDescent="0.2">
      <c r="A349" s="98">
        <f t="shared" si="22"/>
        <v>46361</v>
      </c>
      <c r="B349" s="97" t="str">
        <f t="shared" si="21"/>
        <v/>
      </c>
      <c r="C349" s="97" t="str">
        <f t="shared" si="21"/>
        <v/>
      </c>
      <c r="D349" s="96"/>
      <c r="E349" s="96"/>
      <c r="F349" s="96"/>
      <c r="G349" s="96"/>
      <c r="H349" s="96"/>
      <c r="I349" s="96"/>
      <c r="J349" s="96"/>
      <c r="K349" s="96"/>
      <c r="L349" s="96"/>
      <c r="M349" s="96"/>
      <c r="N349" s="96"/>
      <c r="O349" s="96"/>
    </row>
    <row r="350" spans="1:15" x14ac:dyDescent="0.2">
      <c r="A350" s="98">
        <f t="shared" si="22"/>
        <v>46362</v>
      </c>
      <c r="B350" s="97" t="str">
        <f t="shared" si="21"/>
        <v/>
      </c>
      <c r="C350" s="97" t="str">
        <f t="shared" si="21"/>
        <v/>
      </c>
      <c r="D350" s="96"/>
      <c r="E350" s="96"/>
      <c r="F350" s="96"/>
      <c r="G350" s="96"/>
      <c r="H350" s="96"/>
      <c r="I350" s="96"/>
      <c r="J350" s="96"/>
      <c r="K350" s="96"/>
      <c r="L350" s="96"/>
      <c r="M350" s="96"/>
      <c r="N350" s="96"/>
      <c r="O350" s="96"/>
    </row>
    <row r="351" spans="1:15" x14ac:dyDescent="0.2">
      <c r="A351" s="98">
        <f t="shared" si="22"/>
        <v>46363</v>
      </c>
      <c r="B351" s="97" t="str">
        <f t="shared" ref="B351:C370" si="23">IF(SUMIF($D$9:$XFD$9,B$9,$D351:$XFD351)&gt;0,SUMIF($D$9:$XFD$9,B$9,$D351:$XFD351),"")</f>
        <v/>
      </c>
      <c r="C351" s="97" t="str">
        <f t="shared" si="23"/>
        <v/>
      </c>
      <c r="D351" s="96"/>
      <c r="E351" s="96"/>
      <c r="F351" s="96"/>
      <c r="G351" s="96"/>
      <c r="H351" s="96"/>
      <c r="I351" s="96"/>
      <c r="J351" s="96"/>
      <c r="K351" s="96"/>
      <c r="L351" s="96"/>
      <c r="M351" s="96"/>
      <c r="N351" s="96"/>
      <c r="O351" s="96"/>
    </row>
    <row r="352" spans="1:15" x14ac:dyDescent="0.2">
      <c r="A352" s="98">
        <f t="shared" si="22"/>
        <v>46364</v>
      </c>
      <c r="B352" s="97" t="str">
        <f t="shared" si="23"/>
        <v/>
      </c>
      <c r="C352" s="97" t="str">
        <f t="shared" si="23"/>
        <v/>
      </c>
      <c r="D352" s="96"/>
      <c r="E352" s="96"/>
      <c r="F352" s="96"/>
      <c r="G352" s="96"/>
      <c r="H352" s="96"/>
      <c r="I352" s="96"/>
      <c r="J352" s="96"/>
      <c r="K352" s="96"/>
      <c r="L352" s="96"/>
      <c r="M352" s="96"/>
      <c r="N352" s="96"/>
      <c r="O352" s="96"/>
    </row>
    <row r="353" spans="1:15" x14ac:dyDescent="0.2">
      <c r="A353" s="98">
        <f t="shared" si="22"/>
        <v>46365</v>
      </c>
      <c r="B353" s="97" t="str">
        <f t="shared" si="23"/>
        <v/>
      </c>
      <c r="C353" s="97" t="str">
        <f t="shared" si="23"/>
        <v/>
      </c>
      <c r="D353" s="96"/>
      <c r="E353" s="96"/>
      <c r="F353" s="96"/>
      <c r="G353" s="96"/>
      <c r="H353" s="96"/>
      <c r="I353" s="96"/>
      <c r="J353" s="96"/>
      <c r="K353" s="96"/>
      <c r="L353" s="96"/>
      <c r="M353" s="96"/>
      <c r="N353" s="96"/>
      <c r="O353" s="96"/>
    </row>
    <row r="354" spans="1:15" x14ac:dyDescent="0.2">
      <c r="A354" s="98">
        <f t="shared" si="22"/>
        <v>46366</v>
      </c>
      <c r="B354" s="97" t="str">
        <f t="shared" si="23"/>
        <v/>
      </c>
      <c r="C354" s="97" t="str">
        <f t="shared" si="23"/>
        <v/>
      </c>
      <c r="D354" s="96"/>
      <c r="E354" s="96"/>
      <c r="F354" s="96"/>
      <c r="G354" s="96"/>
      <c r="H354" s="96"/>
      <c r="I354" s="96"/>
      <c r="J354" s="96"/>
      <c r="K354" s="96"/>
      <c r="L354" s="96"/>
      <c r="M354" s="96"/>
      <c r="N354" s="96"/>
      <c r="O354" s="96"/>
    </row>
    <row r="355" spans="1:15" x14ac:dyDescent="0.2">
      <c r="A355" s="98">
        <f t="shared" si="22"/>
        <v>46367</v>
      </c>
      <c r="B355" s="97" t="str">
        <f t="shared" si="23"/>
        <v/>
      </c>
      <c r="C355" s="97" t="str">
        <f t="shared" si="23"/>
        <v/>
      </c>
      <c r="D355" s="96"/>
      <c r="E355" s="96"/>
      <c r="F355" s="96"/>
      <c r="G355" s="96"/>
      <c r="H355" s="96"/>
      <c r="I355" s="96"/>
      <c r="J355" s="96"/>
      <c r="K355" s="96"/>
      <c r="L355" s="96"/>
      <c r="M355" s="96"/>
      <c r="N355" s="96"/>
      <c r="O355" s="96"/>
    </row>
    <row r="356" spans="1:15" x14ac:dyDescent="0.2">
      <c r="A356" s="98">
        <f t="shared" si="22"/>
        <v>46368</v>
      </c>
      <c r="B356" s="97" t="str">
        <f t="shared" si="23"/>
        <v/>
      </c>
      <c r="C356" s="97" t="str">
        <f t="shared" si="23"/>
        <v/>
      </c>
      <c r="D356" s="96"/>
      <c r="E356" s="96"/>
      <c r="F356" s="96"/>
      <c r="G356" s="96"/>
      <c r="H356" s="96"/>
      <c r="I356" s="96"/>
      <c r="J356" s="96"/>
      <c r="K356" s="96"/>
      <c r="L356" s="96"/>
      <c r="M356" s="96"/>
      <c r="N356" s="96"/>
      <c r="O356" s="96"/>
    </row>
    <row r="357" spans="1:15" x14ac:dyDescent="0.2">
      <c r="A357" s="98">
        <f t="shared" si="22"/>
        <v>46369</v>
      </c>
      <c r="B357" s="97" t="str">
        <f t="shared" si="23"/>
        <v/>
      </c>
      <c r="C357" s="97" t="str">
        <f t="shared" si="23"/>
        <v/>
      </c>
      <c r="D357" s="96"/>
      <c r="E357" s="96"/>
      <c r="F357" s="96"/>
      <c r="G357" s="96"/>
      <c r="H357" s="96"/>
      <c r="I357" s="96"/>
      <c r="J357" s="96"/>
      <c r="K357" s="96"/>
      <c r="L357" s="96"/>
      <c r="M357" s="96"/>
      <c r="N357" s="96"/>
      <c r="O357" s="96"/>
    </row>
    <row r="358" spans="1:15" x14ac:dyDescent="0.2">
      <c r="A358" s="98">
        <f t="shared" si="22"/>
        <v>46370</v>
      </c>
      <c r="B358" s="97" t="str">
        <f t="shared" si="23"/>
        <v/>
      </c>
      <c r="C358" s="97" t="str">
        <f t="shared" si="23"/>
        <v/>
      </c>
      <c r="D358" s="96"/>
      <c r="E358" s="96"/>
      <c r="F358" s="96"/>
      <c r="G358" s="96"/>
      <c r="H358" s="96"/>
      <c r="I358" s="96"/>
      <c r="J358" s="96"/>
      <c r="K358" s="96"/>
      <c r="L358" s="96"/>
      <c r="M358" s="96"/>
      <c r="N358" s="96"/>
      <c r="O358" s="96"/>
    </row>
    <row r="359" spans="1:15" x14ac:dyDescent="0.2">
      <c r="A359" s="98">
        <f t="shared" si="22"/>
        <v>46371</v>
      </c>
      <c r="B359" s="97" t="str">
        <f t="shared" si="23"/>
        <v/>
      </c>
      <c r="C359" s="97" t="str">
        <f t="shared" si="23"/>
        <v/>
      </c>
      <c r="D359" s="96"/>
      <c r="E359" s="96"/>
      <c r="F359" s="96"/>
      <c r="G359" s="96"/>
      <c r="H359" s="96"/>
      <c r="I359" s="96"/>
      <c r="J359" s="96"/>
      <c r="K359" s="96"/>
      <c r="L359" s="96"/>
      <c r="M359" s="96"/>
      <c r="N359" s="96"/>
      <c r="O359" s="96"/>
    </row>
    <row r="360" spans="1:15" x14ac:dyDescent="0.2">
      <c r="A360" s="98">
        <f t="shared" si="22"/>
        <v>46372</v>
      </c>
      <c r="B360" s="97" t="str">
        <f t="shared" si="23"/>
        <v/>
      </c>
      <c r="C360" s="97" t="str">
        <f t="shared" si="23"/>
        <v/>
      </c>
      <c r="D360" s="96"/>
      <c r="E360" s="96"/>
      <c r="F360" s="96"/>
      <c r="G360" s="96"/>
      <c r="H360" s="96"/>
      <c r="I360" s="96"/>
      <c r="J360" s="96"/>
      <c r="K360" s="96"/>
      <c r="L360" s="96"/>
      <c r="M360" s="96"/>
      <c r="N360" s="96"/>
      <c r="O360" s="96"/>
    </row>
    <row r="361" spans="1:15" x14ac:dyDescent="0.2">
      <c r="A361" s="98">
        <f t="shared" si="22"/>
        <v>46373</v>
      </c>
      <c r="B361" s="97" t="str">
        <f t="shared" si="23"/>
        <v/>
      </c>
      <c r="C361" s="97" t="str">
        <f t="shared" si="23"/>
        <v/>
      </c>
      <c r="D361" s="96"/>
      <c r="E361" s="96"/>
      <c r="F361" s="96"/>
      <c r="G361" s="96"/>
      <c r="H361" s="96"/>
      <c r="I361" s="96"/>
      <c r="J361" s="96"/>
      <c r="K361" s="96"/>
      <c r="L361" s="96"/>
      <c r="M361" s="96"/>
      <c r="N361" s="96"/>
      <c r="O361" s="96"/>
    </row>
    <row r="362" spans="1:15" x14ac:dyDescent="0.2">
      <c r="A362" s="98">
        <f t="shared" si="22"/>
        <v>46374</v>
      </c>
      <c r="B362" s="97" t="str">
        <f t="shared" si="23"/>
        <v/>
      </c>
      <c r="C362" s="97" t="str">
        <f t="shared" si="23"/>
        <v/>
      </c>
      <c r="D362" s="96"/>
      <c r="E362" s="96"/>
      <c r="F362" s="96"/>
      <c r="G362" s="96"/>
      <c r="H362" s="96"/>
      <c r="I362" s="96"/>
      <c r="J362" s="96"/>
      <c r="K362" s="96"/>
      <c r="L362" s="96"/>
      <c r="M362" s="96"/>
      <c r="N362" s="96"/>
      <c r="O362" s="96"/>
    </row>
    <row r="363" spans="1:15" x14ac:dyDescent="0.2">
      <c r="A363" s="98">
        <f t="shared" si="22"/>
        <v>46375</v>
      </c>
      <c r="B363" s="97" t="str">
        <f t="shared" si="23"/>
        <v/>
      </c>
      <c r="C363" s="97" t="str">
        <f t="shared" si="23"/>
        <v/>
      </c>
      <c r="D363" s="96"/>
      <c r="E363" s="96"/>
      <c r="F363" s="96"/>
      <c r="G363" s="96"/>
      <c r="H363" s="96"/>
      <c r="I363" s="96"/>
      <c r="J363" s="96"/>
      <c r="K363" s="96"/>
      <c r="L363" s="96"/>
      <c r="M363" s="96"/>
      <c r="N363" s="96"/>
      <c r="O363" s="96"/>
    </row>
    <row r="364" spans="1:15" x14ac:dyDescent="0.2">
      <c r="A364" s="98">
        <f t="shared" si="22"/>
        <v>46376</v>
      </c>
      <c r="B364" s="97" t="str">
        <f t="shared" si="23"/>
        <v/>
      </c>
      <c r="C364" s="97" t="str">
        <f t="shared" si="23"/>
        <v/>
      </c>
      <c r="D364" s="96"/>
      <c r="E364" s="96"/>
      <c r="F364" s="96"/>
      <c r="G364" s="96"/>
      <c r="H364" s="96"/>
      <c r="I364" s="96"/>
      <c r="J364" s="96"/>
      <c r="K364" s="96"/>
      <c r="L364" s="96"/>
      <c r="M364" s="96"/>
      <c r="N364" s="96"/>
      <c r="O364" s="96"/>
    </row>
    <row r="365" spans="1:15" x14ac:dyDescent="0.2">
      <c r="A365" s="98">
        <f t="shared" si="22"/>
        <v>46377</v>
      </c>
      <c r="B365" s="97" t="str">
        <f t="shared" si="23"/>
        <v/>
      </c>
      <c r="C365" s="97" t="str">
        <f t="shared" si="23"/>
        <v/>
      </c>
      <c r="D365" s="96"/>
      <c r="E365" s="96"/>
      <c r="F365" s="96"/>
      <c r="G365" s="96"/>
      <c r="H365" s="96"/>
      <c r="I365" s="96"/>
      <c r="J365" s="96"/>
      <c r="K365" s="96"/>
      <c r="L365" s="96"/>
      <c r="M365" s="96"/>
      <c r="N365" s="96"/>
      <c r="O365" s="96"/>
    </row>
    <row r="366" spans="1:15" x14ac:dyDescent="0.2">
      <c r="A366" s="98">
        <f t="shared" si="22"/>
        <v>46378</v>
      </c>
      <c r="B366" s="97" t="str">
        <f t="shared" si="23"/>
        <v/>
      </c>
      <c r="C366" s="97" t="str">
        <f t="shared" si="23"/>
        <v/>
      </c>
      <c r="D366" s="96"/>
      <c r="E366" s="96"/>
      <c r="F366" s="96"/>
      <c r="G366" s="96"/>
      <c r="H366" s="96"/>
      <c r="I366" s="96"/>
      <c r="J366" s="96"/>
      <c r="K366" s="96"/>
      <c r="L366" s="96"/>
      <c r="M366" s="96"/>
      <c r="N366" s="96"/>
      <c r="O366" s="96"/>
    </row>
    <row r="367" spans="1:15" x14ac:dyDescent="0.2">
      <c r="A367" s="98">
        <f t="shared" si="22"/>
        <v>46379</v>
      </c>
      <c r="B367" s="97" t="str">
        <f t="shared" si="23"/>
        <v/>
      </c>
      <c r="C367" s="97" t="str">
        <f t="shared" si="23"/>
        <v/>
      </c>
      <c r="D367" s="96"/>
      <c r="E367" s="96"/>
      <c r="F367" s="96"/>
      <c r="G367" s="96"/>
      <c r="H367" s="96"/>
      <c r="I367" s="96"/>
      <c r="J367" s="96"/>
      <c r="K367" s="96"/>
      <c r="L367" s="96"/>
      <c r="M367" s="96"/>
      <c r="N367" s="96"/>
      <c r="O367" s="96"/>
    </row>
    <row r="368" spans="1:15" x14ac:dyDescent="0.2">
      <c r="A368" s="98">
        <f t="shared" si="22"/>
        <v>46380</v>
      </c>
      <c r="B368" s="97" t="str">
        <f t="shared" si="23"/>
        <v/>
      </c>
      <c r="C368" s="97" t="str">
        <f t="shared" si="23"/>
        <v/>
      </c>
      <c r="D368" s="96"/>
      <c r="E368" s="96"/>
      <c r="F368" s="96"/>
      <c r="G368" s="96"/>
      <c r="H368" s="96"/>
      <c r="I368" s="96"/>
      <c r="J368" s="96"/>
      <c r="K368" s="96"/>
      <c r="L368" s="96"/>
      <c r="M368" s="96"/>
      <c r="N368" s="96"/>
      <c r="O368" s="96"/>
    </row>
    <row r="369" spans="1:15" x14ac:dyDescent="0.2">
      <c r="A369" s="98">
        <f t="shared" si="22"/>
        <v>46381</v>
      </c>
      <c r="B369" s="97" t="str">
        <f t="shared" si="23"/>
        <v/>
      </c>
      <c r="C369" s="97" t="str">
        <f t="shared" si="23"/>
        <v/>
      </c>
      <c r="D369" s="96"/>
      <c r="E369" s="96"/>
      <c r="F369" s="96"/>
      <c r="G369" s="96"/>
      <c r="H369" s="96"/>
      <c r="I369" s="96"/>
      <c r="J369" s="96"/>
      <c r="K369" s="96"/>
      <c r="L369" s="96"/>
      <c r="M369" s="96"/>
      <c r="N369" s="96"/>
      <c r="O369" s="96"/>
    </row>
    <row r="370" spans="1:15" x14ac:dyDescent="0.2">
      <c r="A370" s="98">
        <f t="shared" si="22"/>
        <v>46382</v>
      </c>
      <c r="B370" s="97" t="str">
        <f t="shared" si="23"/>
        <v/>
      </c>
      <c r="C370" s="97" t="str">
        <f t="shared" si="23"/>
        <v/>
      </c>
      <c r="D370" s="96"/>
      <c r="E370" s="96"/>
      <c r="F370" s="96"/>
      <c r="G370" s="96"/>
      <c r="H370" s="96"/>
      <c r="I370" s="96"/>
      <c r="J370" s="96"/>
      <c r="K370" s="96"/>
      <c r="L370" s="96"/>
      <c r="M370" s="96"/>
      <c r="N370" s="96"/>
      <c r="O370" s="96"/>
    </row>
    <row r="371" spans="1:15" x14ac:dyDescent="0.2">
      <c r="A371" s="98">
        <f t="shared" si="22"/>
        <v>46383</v>
      </c>
      <c r="B371" s="97" t="str">
        <f t="shared" ref="B371:C381" si="24">IF(SUMIF($D$9:$XFD$9,B$9,$D371:$XFD371)&gt;0,SUMIF($D$9:$XFD$9,B$9,$D371:$XFD371),"")</f>
        <v/>
      </c>
      <c r="C371" s="97" t="str">
        <f t="shared" si="24"/>
        <v/>
      </c>
      <c r="D371" s="96"/>
      <c r="E371" s="96"/>
      <c r="F371" s="96"/>
      <c r="G371" s="96"/>
      <c r="H371" s="96"/>
      <c r="I371" s="96"/>
      <c r="J371" s="96"/>
      <c r="K371" s="96"/>
      <c r="L371" s="96"/>
      <c r="M371" s="96"/>
      <c r="N371" s="96"/>
      <c r="O371" s="96"/>
    </row>
    <row r="372" spans="1:15" x14ac:dyDescent="0.2">
      <c r="A372" s="98">
        <f t="shared" si="22"/>
        <v>46384</v>
      </c>
      <c r="B372" s="97" t="str">
        <f t="shared" si="24"/>
        <v/>
      </c>
      <c r="C372" s="97" t="str">
        <f t="shared" si="24"/>
        <v/>
      </c>
      <c r="D372" s="96"/>
      <c r="E372" s="96"/>
      <c r="F372" s="96"/>
      <c r="G372" s="96"/>
      <c r="H372" s="96"/>
      <c r="I372" s="96"/>
      <c r="J372" s="96"/>
      <c r="K372" s="96"/>
      <c r="L372" s="96"/>
      <c r="M372" s="96"/>
      <c r="N372" s="96"/>
      <c r="O372" s="96"/>
    </row>
    <row r="373" spans="1:15" x14ac:dyDescent="0.2">
      <c r="A373" s="98">
        <f t="shared" si="22"/>
        <v>46385</v>
      </c>
      <c r="B373" s="97" t="str">
        <f t="shared" si="24"/>
        <v/>
      </c>
      <c r="C373" s="97" t="str">
        <f t="shared" si="24"/>
        <v/>
      </c>
      <c r="D373" s="96"/>
      <c r="E373" s="96"/>
      <c r="F373" s="96"/>
      <c r="G373" s="96"/>
      <c r="H373" s="96"/>
      <c r="I373" s="96"/>
      <c r="J373" s="96"/>
      <c r="K373" s="96"/>
      <c r="L373" s="96"/>
      <c r="M373" s="96"/>
      <c r="N373" s="96"/>
      <c r="O373" s="96"/>
    </row>
    <row r="374" spans="1:15" x14ac:dyDescent="0.2">
      <c r="A374" s="98">
        <f t="shared" si="22"/>
        <v>46386</v>
      </c>
      <c r="B374" s="97" t="str">
        <f t="shared" si="24"/>
        <v/>
      </c>
      <c r="C374" s="97" t="str">
        <f t="shared" si="24"/>
        <v/>
      </c>
      <c r="D374" s="96"/>
      <c r="E374" s="96"/>
      <c r="F374" s="96"/>
      <c r="G374" s="96"/>
      <c r="H374" s="96"/>
      <c r="I374" s="96"/>
      <c r="J374" s="96"/>
      <c r="K374" s="96"/>
      <c r="L374" s="96"/>
      <c r="M374" s="96"/>
      <c r="N374" s="96"/>
      <c r="O374" s="96"/>
    </row>
    <row r="375" spans="1:15" x14ac:dyDescent="0.2">
      <c r="A375" s="98">
        <f t="shared" si="22"/>
        <v>46387</v>
      </c>
      <c r="B375" s="97" t="str">
        <f t="shared" si="24"/>
        <v/>
      </c>
      <c r="C375" s="97" t="str">
        <f t="shared" si="24"/>
        <v/>
      </c>
      <c r="D375" s="96"/>
      <c r="E375" s="96"/>
      <c r="F375" s="96"/>
      <c r="G375" s="96"/>
      <c r="H375" s="96"/>
      <c r="I375" s="96"/>
      <c r="J375" s="96"/>
      <c r="K375" s="96"/>
      <c r="L375" s="96"/>
      <c r="M375" s="96"/>
      <c r="N375" s="96"/>
      <c r="O375" s="96"/>
    </row>
    <row r="376" spans="1:15" x14ac:dyDescent="0.2">
      <c r="A376" s="98">
        <f t="shared" si="22"/>
        <v>46388</v>
      </c>
      <c r="B376" s="97" t="str">
        <f t="shared" si="24"/>
        <v/>
      </c>
      <c r="C376" s="97" t="str">
        <f t="shared" si="24"/>
        <v/>
      </c>
      <c r="D376" s="96"/>
      <c r="E376" s="96"/>
      <c r="F376" s="96"/>
      <c r="G376" s="96"/>
      <c r="H376" s="96"/>
      <c r="I376" s="96"/>
      <c r="J376" s="96"/>
      <c r="K376" s="96"/>
      <c r="L376" s="96"/>
      <c r="M376" s="96"/>
      <c r="N376" s="96"/>
      <c r="O376" s="96"/>
    </row>
    <row r="377" spans="1:15" x14ac:dyDescent="0.2">
      <c r="A377" s="98">
        <f t="shared" si="22"/>
        <v>46389</v>
      </c>
      <c r="B377" s="97" t="str">
        <f t="shared" si="24"/>
        <v/>
      </c>
      <c r="C377" s="97" t="str">
        <f t="shared" si="24"/>
        <v/>
      </c>
      <c r="D377" s="96"/>
      <c r="E377" s="96"/>
      <c r="F377" s="96"/>
      <c r="G377" s="96"/>
      <c r="H377" s="96"/>
      <c r="I377" s="96"/>
      <c r="J377" s="96"/>
      <c r="K377" s="96"/>
      <c r="L377" s="96"/>
      <c r="M377" s="96"/>
      <c r="N377" s="96"/>
      <c r="O377" s="96"/>
    </row>
    <row r="378" spans="1:15" x14ac:dyDescent="0.2">
      <c r="A378" s="98">
        <f t="shared" si="22"/>
        <v>46390</v>
      </c>
      <c r="B378" s="97" t="str">
        <f t="shared" si="24"/>
        <v/>
      </c>
      <c r="C378" s="97" t="str">
        <f t="shared" si="24"/>
        <v/>
      </c>
      <c r="D378" s="96"/>
      <c r="E378" s="96"/>
      <c r="F378" s="96"/>
      <c r="G378" s="96"/>
      <c r="H378" s="96"/>
      <c r="I378" s="96"/>
      <c r="J378" s="96"/>
      <c r="K378" s="96"/>
      <c r="L378" s="96"/>
      <c r="M378" s="96"/>
      <c r="N378" s="96"/>
      <c r="O378" s="96"/>
    </row>
    <row r="379" spans="1:15" x14ac:dyDescent="0.2">
      <c r="A379" s="98">
        <f t="shared" si="22"/>
        <v>46391</v>
      </c>
      <c r="B379" s="97" t="str">
        <f t="shared" si="24"/>
        <v/>
      </c>
      <c r="C379" s="97" t="str">
        <f t="shared" si="24"/>
        <v/>
      </c>
      <c r="D379" s="96"/>
      <c r="E379" s="96"/>
      <c r="F379" s="96"/>
      <c r="G379" s="96"/>
      <c r="H379" s="96"/>
      <c r="I379" s="96"/>
      <c r="J379" s="96"/>
      <c r="K379" s="96"/>
      <c r="L379" s="96"/>
      <c r="M379" s="96"/>
      <c r="N379" s="96"/>
      <c r="O379" s="96"/>
    </row>
    <row r="380" spans="1:15" x14ac:dyDescent="0.2">
      <c r="A380" s="98">
        <f t="shared" si="22"/>
        <v>46392</v>
      </c>
      <c r="B380" s="97" t="str">
        <f t="shared" si="24"/>
        <v/>
      </c>
      <c r="C380" s="97" t="str">
        <f t="shared" si="24"/>
        <v/>
      </c>
      <c r="D380" s="96"/>
      <c r="E380" s="96"/>
      <c r="F380" s="96"/>
      <c r="G380" s="96"/>
      <c r="H380" s="96"/>
      <c r="I380" s="96"/>
      <c r="J380" s="96"/>
      <c r="K380" s="96"/>
      <c r="L380" s="96"/>
      <c r="M380" s="96"/>
      <c r="N380" s="96"/>
      <c r="O380" s="96"/>
    </row>
    <row r="381" spans="1:15" x14ac:dyDescent="0.2">
      <c r="A381" s="98">
        <f t="shared" si="22"/>
        <v>46393</v>
      </c>
      <c r="B381" s="97" t="str">
        <f t="shared" si="24"/>
        <v/>
      </c>
      <c r="C381" s="97" t="str">
        <f t="shared" si="24"/>
        <v/>
      </c>
      <c r="D381" s="96"/>
      <c r="E381" s="96"/>
      <c r="F381" s="96"/>
      <c r="G381" s="96"/>
      <c r="H381" s="96"/>
      <c r="I381" s="96"/>
      <c r="J381" s="96"/>
      <c r="K381" s="96"/>
      <c r="L381" s="96"/>
      <c r="M381" s="96"/>
      <c r="N381" s="96"/>
      <c r="O381" s="96"/>
    </row>
  </sheetData>
  <sheetProtection algorithmName="SHA-512" hashValue="l78Cr0i29lNb/5RDNrmEWVnn0J1PxdFnW7eFRIOKwb+rgcdlf+JGweUwETMD5aYvTQKJxb7X61kN7Uq7h2E+gQ==" saltValue="kJ+oatt25GzV1uzJFf+sfQ==" spinCount="100000" sheet="1" objects="1" scenarios="1" formatCells="0" formatColumns="0" formatRows="0"/>
  <mergeCells count="8">
    <mergeCell ref="B8:C8"/>
    <mergeCell ref="A8:A9"/>
    <mergeCell ref="N8:O8"/>
    <mergeCell ref="D8:E8"/>
    <mergeCell ref="F8:G8"/>
    <mergeCell ref="L8:M8"/>
    <mergeCell ref="J8:K8"/>
    <mergeCell ref="H8:I8"/>
  </mergeCells>
  <phoneticPr fontId="24" type="noConversion"/>
  <conditionalFormatting sqref="D8 F8 L8 N8">
    <cfRule type="expression" dxfId="9" priority="49">
      <formula>AND(D$8="",SUM(D$11:D$15)&gt;0)</formula>
    </cfRule>
  </conditionalFormatting>
  <conditionalFormatting sqref="H8">
    <cfRule type="expression" dxfId="8" priority="1">
      <formula>AND(H$8="",SUM(H$11:H$15)&gt;0)</formula>
    </cfRule>
  </conditionalFormatting>
  <conditionalFormatting sqref="J8">
    <cfRule type="expression" dxfId="7" priority="2">
      <formula>AND(J$8="",SUM(J$11:J$15)&gt;0)</formula>
    </cfRule>
  </conditionalFormatting>
  <dataValidations count="1">
    <dataValidation allowBlank="1" showInputMessage="1" showErrorMessage="1" error="Nur Listeneinträge möglich!" promptTitle="Speicheranlage auswählen" prompt="Änderungen der Liste_x000a_im Blatt &quot;L&quot; möglich!" sqref="B9:O9" xr:uid="{08AC344E-FF89-43A8-BB33-9B221B216D6D}"/>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F3459364-2E2D-4609-A8F4-0B6261863F8C}">
          <x14:formula1>
            <xm:f>L!$F$10:$F$25</xm:f>
          </x14:formula1>
          <xm:sqref>L8 F8 N8 D8 J8 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R60"/>
  <sheetViews>
    <sheetView showGridLines="0" showOutlineSymbols="0" workbookViewId="0">
      <pane xSplit="3" ySplit="10" topLeftCell="D11" activePane="bottomRight" state="frozen"/>
      <selection pane="topRight" activeCell="D1" sqref="D1"/>
      <selection pane="bottomLeft" activeCell="A13" sqref="A13"/>
      <selection pane="bottomRight"/>
    </sheetView>
  </sheetViews>
  <sheetFormatPr baseColWidth="10" defaultColWidth="10.42578125" defaultRowHeight="12.75" x14ac:dyDescent="0.2"/>
  <cols>
    <col min="1" max="1" width="32.42578125" style="9" customWidth="1"/>
    <col min="2" max="2" width="35.42578125" style="9" customWidth="1"/>
    <col min="3" max="3" width="10.42578125" style="10" customWidth="1"/>
    <col min="4" max="14" width="15.5703125" style="10" customWidth="1"/>
    <col min="15" max="15" width="15.5703125" style="9" customWidth="1"/>
    <col min="16" max="16" width="20.5703125" style="9" customWidth="1"/>
    <col min="17" max="17" width="10.42578125" style="9"/>
    <col min="18" max="18" width="10.42578125" style="88" customWidth="1"/>
    <col min="19" max="16384" width="10.42578125" style="9"/>
  </cols>
  <sheetData>
    <row r="1" spans="1:18" s="13" customFormat="1" ht="61.9" customHeight="1" x14ac:dyDescent="0.2">
      <c r="A1" s="103" t="s">
        <v>0</v>
      </c>
      <c r="D1" s="67">
        <f>EOMONTH(DATE(U!$B$11,1,1),0)</f>
        <v>46053</v>
      </c>
      <c r="E1" s="67">
        <f>EOMONTH(DATE(U!$B$11,1,1),1)</f>
        <v>46081</v>
      </c>
      <c r="F1" s="67">
        <f>EOMONTH(DATE(U!$B$11,1,1),2)</f>
        <v>46112</v>
      </c>
      <c r="G1" s="67">
        <f>EOMONTH(DATE(U!$B$11,1,3),3)</f>
        <v>46142</v>
      </c>
      <c r="H1" s="67">
        <f>EOMONTH(DATE(U!$B$11,1,4),4)</f>
        <v>46173</v>
      </c>
      <c r="I1" s="67">
        <f>EOMONTH(DATE(U!$B$11,1,1),5)</f>
        <v>46203</v>
      </c>
      <c r="J1" s="67">
        <f>EOMONTH(DATE(U!$B$11,1,6),6)</f>
        <v>46234</v>
      </c>
      <c r="K1" s="67">
        <f>EOMONTH(DATE(U!$B$11,1,7),7)</f>
        <v>46265</v>
      </c>
      <c r="L1" s="67">
        <f>EOMONTH(DATE(U!$B$11,1,8),8)</f>
        <v>46295</v>
      </c>
      <c r="M1" s="67">
        <f>EOMONTH(DATE(U!$B$11,1,1),9)</f>
        <v>46326</v>
      </c>
      <c r="N1" s="67">
        <f>EOMONTH(DATE(U!$B$11,1,1),10)</f>
        <v>46356</v>
      </c>
      <c r="O1" s="67">
        <f>EOMONTH(DATE(U!$B$11,1,1),11)</f>
        <v>46387</v>
      </c>
      <c r="P1" s="9"/>
      <c r="R1" s="88"/>
    </row>
    <row r="2" spans="1:18" s="13" customFormat="1" ht="15.75" x14ac:dyDescent="0.2">
      <c r="A2" s="39" t="str">
        <f>"Monatsmeldung Betreiber von Speicheranlagen "&amp;U!$B$11</f>
        <v>Monatsmeldung Betreiber von Speicheranlagen 2026</v>
      </c>
      <c r="B2" s="76"/>
      <c r="C2" s="110"/>
      <c r="D2" s="110"/>
      <c r="E2" s="110"/>
      <c r="F2" s="111"/>
      <c r="R2" s="88"/>
    </row>
    <row r="3" spans="1:18" s="13" customFormat="1" ht="15.75" x14ac:dyDescent="0.2">
      <c r="A3" s="77" t="s">
        <v>6</v>
      </c>
      <c r="B3" s="78" t="str">
        <f>IF(U!$B$12&lt;&gt;"",U!$B$12,"")</f>
        <v/>
      </c>
      <c r="C3" s="80"/>
      <c r="D3" s="80"/>
      <c r="E3" s="80"/>
      <c r="F3" s="79"/>
      <c r="R3" s="88"/>
    </row>
    <row r="4" spans="1:18" s="13" customFormat="1" ht="15.75" x14ac:dyDescent="0.2">
      <c r="A4" s="39" t="s">
        <v>57</v>
      </c>
      <c r="B4" s="76"/>
      <c r="C4" s="110"/>
      <c r="D4" s="110"/>
      <c r="E4" s="110"/>
      <c r="F4" s="111"/>
      <c r="P4" s="47"/>
      <c r="R4" s="88"/>
    </row>
    <row r="5" spans="1:18" s="13" customFormat="1" x14ac:dyDescent="0.2">
      <c r="A5" s="105" t="s">
        <v>120</v>
      </c>
      <c r="P5" s="47"/>
      <c r="R5" s="88"/>
    </row>
    <row r="6" spans="1:18" ht="12.75" customHeight="1" x14ac:dyDescent="0.2">
      <c r="A6" s="153" t="s">
        <v>58</v>
      </c>
      <c r="B6" s="149"/>
      <c r="C6" s="35" t="s">
        <v>15</v>
      </c>
      <c r="D6" s="36" t="s">
        <v>43</v>
      </c>
      <c r="E6" s="36" t="s">
        <v>44</v>
      </c>
      <c r="F6" s="36" t="s">
        <v>45</v>
      </c>
      <c r="G6" s="36" t="s">
        <v>46</v>
      </c>
      <c r="H6" s="36" t="s">
        <v>47</v>
      </c>
      <c r="I6" s="36" t="s">
        <v>48</v>
      </c>
      <c r="J6" s="36" t="s">
        <v>49</v>
      </c>
      <c r="K6" s="36" t="s">
        <v>50</v>
      </c>
      <c r="L6" s="36" t="s">
        <v>51</v>
      </c>
      <c r="M6" s="36" t="s">
        <v>52</v>
      </c>
      <c r="N6" s="36" t="s">
        <v>53</v>
      </c>
      <c r="O6" s="36" t="s">
        <v>54</v>
      </c>
      <c r="P6" s="36" t="s">
        <v>79</v>
      </c>
    </row>
    <row r="7" spans="1:18" ht="12.75" customHeight="1" x14ac:dyDescent="0.2">
      <c r="A7" s="70" t="s">
        <v>116</v>
      </c>
      <c r="B7" s="70" t="s">
        <v>119</v>
      </c>
      <c r="C7" s="71" t="s">
        <v>16</v>
      </c>
      <c r="D7" s="99" t="str">
        <f>IF(SUMIF($B$11:$B$59,$B$11,D$11:D$59)&gt;0,SUMIF($B$11:$B$59,$B$11,D$11:D$59),"")</f>
        <v/>
      </c>
      <c r="E7" s="99" t="str">
        <f t="shared" ref="E7:O7" si="0">IF(SUMIF($B$11:$B$59,$B$11,E$11:E$59)&gt;0,SUMIF($B$11:$B$59,$B$11,E$11:E$59),"")</f>
        <v/>
      </c>
      <c r="F7" s="99" t="str">
        <f t="shared" si="0"/>
        <v/>
      </c>
      <c r="G7" s="99" t="str">
        <f t="shared" si="0"/>
        <v/>
      </c>
      <c r="H7" s="99" t="str">
        <f t="shared" si="0"/>
        <v/>
      </c>
      <c r="I7" s="99" t="str">
        <f t="shared" si="0"/>
        <v/>
      </c>
      <c r="J7" s="99" t="str">
        <f t="shared" si="0"/>
        <v/>
      </c>
      <c r="K7" s="99" t="str">
        <f t="shared" si="0"/>
        <v/>
      </c>
      <c r="L7" s="99" t="str">
        <f t="shared" si="0"/>
        <v/>
      </c>
      <c r="M7" s="99" t="str">
        <f t="shared" si="0"/>
        <v/>
      </c>
      <c r="N7" s="99" t="str">
        <f t="shared" si="0"/>
        <v/>
      </c>
      <c r="O7" s="99" t="str">
        <f t="shared" si="0"/>
        <v/>
      </c>
      <c r="P7" s="99" t="str">
        <f>IF(SUM(D7:O7)&gt;0,SUM(D7:O7),"")</f>
        <v/>
      </c>
    </row>
    <row r="8" spans="1:18" ht="12.75" customHeight="1" x14ac:dyDescent="0.2">
      <c r="A8" s="72" t="s">
        <v>59</v>
      </c>
      <c r="B8" s="72" t="s">
        <v>119</v>
      </c>
      <c r="C8" s="73" t="s">
        <v>16</v>
      </c>
      <c r="D8" s="112" t="str">
        <f>IF(SUMIF($B$11:$B$59,$B$12,D$11:D$59)&gt;0,SUMIF($B$11:$B$59,$B$12,D$11:D$59),"")</f>
        <v/>
      </c>
      <c r="E8" s="112" t="str">
        <f t="shared" ref="E8:O8" si="1">IF(SUMIF($B$11:$B$59,$B$12,E$11:E$59)&gt;0,SUMIF($B$11:$B$59,$B$12,E$11:E$59),"")</f>
        <v/>
      </c>
      <c r="F8" s="112" t="str">
        <f t="shared" si="1"/>
        <v/>
      </c>
      <c r="G8" s="112" t="str">
        <f t="shared" si="1"/>
        <v/>
      </c>
      <c r="H8" s="112" t="str">
        <f t="shared" si="1"/>
        <v/>
      </c>
      <c r="I8" s="112" t="str">
        <f t="shared" si="1"/>
        <v/>
      </c>
      <c r="J8" s="112" t="str">
        <f t="shared" si="1"/>
        <v/>
      </c>
      <c r="K8" s="112" t="str">
        <f t="shared" si="1"/>
        <v/>
      </c>
      <c r="L8" s="112" t="str">
        <f t="shared" si="1"/>
        <v/>
      </c>
      <c r="M8" s="112" t="str">
        <f t="shared" si="1"/>
        <v/>
      </c>
      <c r="N8" s="112" t="str">
        <f t="shared" si="1"/>
        <v/>
      </c>
      <c r="O8" s="112" t="str">
        <f t="shared" si="1"/>
        <v/>
      </c>
      <c r="P8" s="112" t="str">
        <f t="shared" ref="P8" si="2">IF(SUM(D8:O8)&gt;0,SUM(D8:O8),"")</f>
        <v/>
      </c>
    </row>
    <row r="9" spans="1:18" x14ac:dyDescent="0.2">
      <c r="A9" s="154" t="s">
        <v>84</v>
      </c>
      <c r="B9" s="70" t="s">
        <v>119</v>
      </c>
      <c r="C9" s="71" t="s">
        <v>16</v>
      </c>
      <c r="D9" s="99" t="str">
        <f t="shared" ref="D9:O9" si="3">IF(SUMIF($B$11:$B$59,$B$16,D$11:D$59)&gt;0,SUMIF($B$11:$B$59,$B$16,D$11:D$59),"")</f>
        <v/>
      </c>
      <c r="E9" s="99" t="str">
        <f t="shared" si="3"/>
        <v/>
      </c>
      <c r="F9" s="99" t="str">
        <f t="shared" si="3"/>
        <v/>
      </c>
      <c r="G9" s="99" t="str">
        <f t="shared" si="3"/>
        <v/>
      </c>
      <c r="H9" s="99" t="str">
        <f t="shared" si="3"/>
        <v/>
      </c>
      <c r="I9" s="99" t="str">
        <f t="shared" si="3"/>
        <v/>
      </c>
      <c r="J9" s="99" t="str">
        <f t="shared" si="3"/>
        <v/>
      </c>
      <c r="K9" s="99" t="str">
        <f t="shared" si="3"/>
        <v/>
      </c>
      <c r="L9" s="99" t="str">
        <f t="shared" si="3"/>
        <v/>
      </c>
      <c r="M9" s="99" t="str">
        <f t="shared" si="3"/>
        <v/>
      </c>
      <c r="N9" s="99" t="str">
        <f t="shared" si="3"/>
        <v/>
      </c>
      <c r="O9" s="99" t="str">
        <f t="shared" si="3"/>
        <v/>
      </c>
      <c r="P9" s="99" t="str">
        <f>O9</f>
        <v/>
      </c>
    </row>
    <row r="10" spans="1:18" x14ac:dyDescent="0.2">
      <c r="A10" s="155"/>
      <c r="B10" s="72" t="s">
        <v>85</v>
      </c>
      <c r="C10" s="73" t="s">
        <v>16</v>
      </c>
      <c r="D10" s="112" t="str">
        <f>IF(VLOOKUP(MM_Sp!D$1,TT_Sp!$A$11:$B$376,2,FALSE)&gt;0,VLOOKUP(MM_Sp!D$1,TT_Sp!$A$11:$B$376,2,FALSE),"")</f>
        <v/>
      </c>
      <c r="E10" s="112" t="str">
        <f>IF(VLOOKUP(MM_Sp!E$1,TT_Sp!$A$11:$B$376,2,FALSE)&gt;0,VLOOKUP(MM_Sp!E$1,TT_Sp!$A$11:$B$376,2,FALSE),"")</f>
        <v/>
      </c>
      <c r="F10" s="112" t="str">
        <f>IF(VLOOKUP(MM_Sp!F$1,TT_Sp!$A$11:$B$376,2,FALSE)&gt;0,VLOOKUP(MM_Sp!F$1,TT_Sp!$A$11:$B$376,2,FALSE),"")</f>
        <v/>
      </c>
      <c r="G10" s="112" t="str">
        <f>IF(VLOOKUP(MM_Sp!G$1,TT_Sp!$A$11:$B$376,2,FALSE)&gt;0,VLOOKUP(MM_Sp!G$1,TT_Sp!$A$11:$B$376,2,FALSE),"")</f>
        <v/>
      </c>
      <c r="H10" s="112" t="str">
        <f>IF(VLOOKUP(MM_Sp!H$1,TT_Sp!$A$11:$B$376,2,FALSE)&gt;0,VLOOKUP(MM_Sp!H$1,TT_Sp!$A$11:$B$376,2,FALSE),"")</f>
        <v/>
      </c>
      <c r="I10" s="112" t="str">
        <f>IF(VLOOKUP(MM_Sp!I$1,TT_Sp!$A$11:$B$376,2,FALSE)&gt;0,VLOOKUP(MM_Sp!I$1,TT_Sp!$A$11:$B$376,2,FALSE),"")</f>
        <v/>
      </c>
      <c r="J10" s="112" t="str">
        <f>IF(VLOOKUP(MM_Sp!J$1,TT_Sp!$A$11:$B$376,2,FALSE)&gt;0,VLOOKUP(MM_Sp!J$1,TT_Sp!$A$11:$B$376,2,FALSE),"")</f>
        <v/>
      </c>
      <c r="K10" s="112" t="str">
        <f>IF(VLOOKUP(MM_Sp!K$1,TT_Sp!$A$11:$B$376,2,FALSE)&gt;0,VLOOKUP(MM_Sp!K$1,TT_Sp!$A$11:$B$376,2,FALSE),"")</f>
        <v/>
      </c>
      <c r="L10" s="112" t="str">
        <f>IF(VLOOKUP(MM_Sp!L$1,TT_Sp!$A$11:$B$376,2,FALSE)&gt;0,VLOOKUP(MM_Sp!L$1,TT_Sp!$A$11:$B$376,2,FALSE),"")</f>
        <v/>
      </c>
      <c r="M10" s="112" t="str">
        <f>IF(VLOOKUP(MM_Sp!M$1,TT_Sp!$A$11:$B$376,2,FALSE)&gt;0,VLOOKUP(MM_Sp!M$1,TT_Sp!$A$11:$B$376,2,FALSE),"")</f>
        <v/>
      </c>
      <c r="N10" s="112" t="str">
        <f>IF(VLOOKUP(MM_Sp!N$1,TT_Sp!$A$11:$B$376,2,FALSE)&gt;0,VLOOKUP(MM_Sp!N$1,TT_Sp!$A$11:$B$376,2,FALSE),"")</f>
        <v/>
      </c>
      <c r="O10" s="112" t="str">
        <f>IF(VLOOKUP(MM_Sp!O$1,TT_Sp!$A$11:$B$376,2,FALSE)&gt;0,VLOOKUP(MM_Sp!O$1,TT_Sp!$A$11:$B$376,2,FALSE),"")</f>
        <v/>
      </c>
      <c r="P10" s="112" t="str">
        <f>O10</f>
        <v/>
      </c>
    </row>
    <row r="11" spans="1:18" x14ac:dyDescent="0.2">
      <c r="A11" s="150"/>
      <c r="B11" s="48" t="s">
        <v>116</v>
      </c>
      <c r="C11" s="49" t="s">
        <v>16</v>
      </c>
      <c r="D11" s="113"/>
      <c r="E11" s="113"/>
      <c r="F11" s="113"/>
      <c r="G11" s="113"/>
      <c r="H11" s="113"/>
      <c r="I11" s="113"/>
      <c r="J11" s="113"/>
      <c r="K11" s="113"/>
      <c r="L11" s="113"/>
      <c r="M11" s="113"/>
      <c r="N11" s="113"/>
      <c r="O11" s="113"/>
      <c r="P11" s="99" t="str">
        <f>IF(SUM(D11:O11)&gt;0,SUM(D11:O11),"")</f>
        <v/>
      </c>
    </row>
    <row r="12" spans="1:18" x14ac:dyDescent="0.2">
      <c r="A12" s="151"/>
      <c r="B12" s="56" t="s">
        <v>59</v>
      </c>
      <c r="C12" s="54" t="s">
        <v>16</v>
      </c>
      <c r="D12" s="96"/>
      <c r="E12" s="96"/>
      <c r="F12" s="96"/>
      <c r="G12" s="96"/>
      <c r="H12" s="96"/>
      <c r="I12" s="96"/>
      <c r="J12" s="96"/>
      <c r="K12" s="96"/>
      <c r="L12" s="96"/>
      <c r="M12" s="96"/>
      <c r="N12" s="96"/>
      <c r="O12" s="96"/>
      <c r="P12" s="97" t="str">
        <f t="shared" ref="P12:P59" si="4">IF(SUM(D12:O12)&gt;0,SUM(D12:O12),"")</f>
        <v/>
      </c>
    </row>
    <row r="13" spans="1:18" x14ac:dyDescent="0.2">
      <c r="A13" s="151"/>
      <c r="B13" s="56" t="s">
        <v>86</v>
      </c>
      <c r="C13" s="54" t="s">
        <v>16</v>
      </c>
      <c r="D13" s="96"/>
      <c r="E13" s="96"/>
      <c r="F13" s="96"/>
      <c r="G13" s="96"/>
      <c r="H13" s="96"/>
      <c r="I13" s="96"/>
      <c r="J13" s="96"/>
      <c r="K13" s="96"/>
      <c r="L13" s="96"/>
      <c r="M13" s="96"/>
      <c r="N13" s="96"/>
      <c r="O13" s="96"/>
      <c r="P13" s="97" t="str">
        <f t="shared" si="4"/>
        <v/>
      </c>
    </row>
    <row r="14" spans="1:18" x14ac:dyDescent="0.2">
      <c r="A14" s="151"/>
      <c r="B14" s="56" t="s">
        <v>87</v>
      </c>
      <c r="C14" s="54" t="s">
        <v>16</v>
      </c>
      <c r="D14" s="96"/>
      <c r="E14" s="96"/>
      <c r="F14" s="96"/>
      <c r="G14" s="96"/>
      <c r="H14" s="96"/>
      <c r="I14" s="96"/>
      <c r="J14" s="96"/>
      <c r="K14" s="96"/>
      <c r="L14" s="96"/>
      <c r="M14" s="96"/>
      <c r="N14" s="96"/>
      <c r="O14" s="96"/>
      <c r="P14" s="97" t="str">
        <f t="shared" si="4"/>
        <v/>
      </c>
    </row>
    <row r="15" spans="1:18" x14ac:dyDescent="0.2">
      <c r="A15" s="151"/>
      <c r="B15" s="56" t="s">
        <v>60</v>
      </c>
      <c r="C15" s="54" t="s">
        <v>16</v>
      </c>
      <c r="D15" s="96"/>
      <c r="E15" s="96"/>
      <c r="F15" s="96"/>
      <c r="G15" s="96"/>
      <c r="H15" s="96"/>
      <c r="I15" s="96"/>
      <c r="J15" s="96"/>
      <c r="K15" s="96"/>
      <c r="L15" s="96"/>
      <c r="M15" s="96"/>
      <c r="N15" s="96"/>
      <c r="O15" s="96"/>
      <c r="P15" s="97" t="str">
        <f t="shared" si="4"/>
        <v/>
      </c>
    </row>
    <row r="16" spans="1:18" x14ac:dyDescent="0.2">
      <c r="A16" s="151"/>
      <c r="B16" s="56" t="s">
        <v>61</v>
      </c>
      <c r="C16" s="54" t="s">
        <v>16</v>
      </c>
      <c r="D16" s="96"/>
      <c r="E16" s="97" t="str">
        <f>IF(AND($A11&lt;&gt;"",OR(SUM(E11:$O15)&gt;0,SUM(E$10:$O$10,E7:$O$8)&lt;&gt;0)),D16+E12+E14-E11-E13+E15,"")</f>
        <v/>
      </c>
      <c r="F16" s="97" t="str">
        <f>IF(AND($A11&lt;&gt;"",OR(SUM(F11:$O15)&gt;0,SUM(F$10:$O$10,F7:$O$8)&lt;&gt;0)),E16+F12+F14-F11-F13+F15,"")</f>
        <v/>
      </c>
      <c r="G16" s="97" t="str">
        <f>IF(AND($A11&lt;&gt;"",OR(SUM(G11:$O15)&gt;0,SUM(G$10:$O$10,G7:$O$8)&lt;&gt;0)),F16+G12+G14-G11-G13+G15,"")</f>
        <v/>
      </c>
      <c r="H16" s="97" t="str">
        <f>IF(AND($A11&lt;&gt;"",OR(SUM(H11:$O15)&gt;0,SUM(H$10:$O$10,H7:$O$8)&lt;&gt;0)),G16+H12+H14-H11-H13+H15,"")</f>
        <v/>
      </c>
      <c r="I16" s="97" t="str">
        <f>IF(AND($A11&lt;&gt;"",OR(SUM(I11:$O15)&gt;0,SUM(I$10:$O$10,I7:$O$8)&lt;&gt;0)),H16+I12+I14-I11-I13+I15,"")</f>
        <v/>
      </c>
      <c r="J16" s="97" t="str">
        <f>IF(AND($A11&lt;&gt;"",OR(SUM(J11:$O15)&gt;0,SUM(J$10:$O$10,J7:$O$8)&lt;&gt;0)),I16+J12+J14-J11-J13+J15,"")</f>
        <v/>
      </c>
      <c r="K16" s="97" t="str">
        <f>IF(AND($A11&lt;&gt;"",OR(SUM(K11:$O15)&gt;0,SUM(K$10:$O$10,K7:$O$8)&lt;&gt;0)),J16+K12+K14-K11-K13+K15,"")</f>
        <v/>
      </c>
      <c r="L16" s="97" t="str">
        <f>IF(AND($A11&lt;&gt;"",OR(SUM(L11:$O15)&gt;0,SUM(L$10:$O$10,L7:$O$8)&lt;&gt;0)),K16+L12+L14-L11-L13+L15,"")</f>
        <v/>
      </c>
      <c r="M16" s="97" t="str">
        <f>IF(AND($A11&lt;&gt;"",OR(SUM(M11:$O15)&gt;0,SUM(M$10:$O$10,M7:$O$8)&lt;&gt;0)),L16+M12+M14-M11-M13+M15,"")</f>
        <v/>
      </c>
      <c r="N16" s="97" t="str">
        <f>IF(AND($A11&lt;&gt;"",OR(SUM(N11:$O15)&gt;0,SUM(N$10:$O$10,N7:$O$8)&lt;&gt;0)),M16+N12+N14-N11-N13+N15,"")</f>
        <v/>
      </c>
      <c r="O16" s="97" t="str">
        <f>IF(AND($A11&lt;&gt;"",OR(SUM(O11:$O15)&gt;0,SUM(O$10:$O$10,O7:$O$8)&lt;&gt;0)),N16+O12+O14-O11-O13+O15,"")</f>
        <v/>
      </c>
      <c r="P16" s="97" t="str">
        <f>O16</f>
        <v/>
      </c>
    </row>
    <row r="17" spans="1:16" x14ac:dyDescent="0.2">
      <c r="A17" s="152"/>
      <c r="B17" s="50" t="s">
        <v>62</v>
      </c>
      <c r="C17" s="51" t="s">
        <v>16</v>
      </c>
      <c r="D17" s="114"/>
      <c r="E17" s="114"/>
      <c r="F17" s="114"/>
      <c r="G17" s="114"/>
      <c r="H17" s="114"/>
      <c r="I17" s="114"/>
      <c r="J17" s="114"/>
      <c r="K17" s="114"/>
      <c r="L17" s="114"/>
      <c r="M17" s="114"/>
      <c r="N17" s="114"/>
      <c r="O17" s="114"/>
      <c r="P17" s="115" t="str">
        <f t="shared" si="4"/>
        <v/>
      </c>
    </row>
    <row r="18" spans="1:16" x14ac:dyDescent="0.2">
      <c r="A18" s="150"/>
      <c r="B18" s="48" t="s">
        <v>116</v>
      </c>
      <c r="C18" s="49" t="s">
        <v>16</v>
      </c>
      <c r="D18" s="113"/>
      <c r="E18" s="113"/>
      <c r="F18" s="113"/>
      <c r="G18" s="113"/>
      <c r="H18" s="113"/>
      <c r="I18" s="113"/>
      <c r="J18" s="113"/>
      <c r="K18" s="113"/>
      <c r="L18" s="113"/>
      <c r="M18" s="113"/>
      <c r="N18" s="113"/>
      <c r="O18" s="113"/>
      <c r="P18" s="99" t="str">
        <f>IF(SUM(D18:O18)&gt;0,SUM(D18:O18),"")</f>
        <v/>
      </c>
    </row>
    <row r="19" spans="1:16" x14ac:dyDescent="0.2">
      <c r="A19" s="151"/>
      <c r="B19" s="56" t="s">
        <v>59</v>
      </c>
      <c r="C19" s="54" t="s">
        <v>16</v>
      </c>
      <c r="D19" s="96"/>
      <c r="E19" s="96"/>
      <c r="F19" s="96"/>
      <c r="G19" s="96"/>
      <c r="H19" s="96"/>
      <c r="I19" s="96"/>
      <c r="J19" s="96"/>
      <c r="K19" s="96"/>
      <c r="L19" s="96"/>
      <c r="M19" s="96"/>
      <c r="N19" s="96"/>
      <c r="O19" s="96"/>
      <c r="P19" s="97" t="str">
        <f t="shared" si="4"/>
        <v/>
      </c>
    </row>
    <row r="20" spans="1:16" x14ac:dyDescent="0.2">
      <c r="A20" s="151"/>
      <c r="B20" s="56" t="s">
        <v>86</v>
      </c>
      <c r="C20" s="54" t="s">
        <v>16</v>
      </c>
      <c r="D20" s="96"/>
      <c r="E20" s="96"/>
      <c r="F20" s="96"/>
      <c r="G20" s="96"/>
      <c r="H20" s="96"/>
      <c r="I20" s="96"/>
      <c r="J20" s="96"/>
      <c r="K20" s="96"/>
      <c r="L20" s="96"/>
      <c r="M20" s="96"/>
      <c r="N20" s="96"/>
      <c r="O20" s="96"/>
      <c r="P20" s="97" t="str">
        <f t="shared" si="4"/>
        <v/>
      </c>
    </row>
    <row r="21" spans="1:16" x14ac:dyDescent="0.2">
      <c r="A21" s="151"/>
      <c r="B21" s="56" t="s">
        <v>87</v>
      </c>
      <c r="C21" s="54" t="s">
        <v>16</v>
      </c>
      <c r="D21" s="96"/>
      <c r="E21" s="96"/>
      <c r="F21" s="96"/>
      <c r="G21" s="96"/>
      <c r="H21" s="96"/>
      <c r="I21" s="96"/>
      <c r="J21" s="96"/>
      <c r="K21" s="96"/>
      <c r="L21" s="96"/>
      <c r="M21" s="96"/>
      <c r="N21" s="96"/>
      <c r="O21" s="96"/>
      <c r="P21" s="97" t="str">
        <f t="shared" si="4"/>
        <v/>
      </c>
    </row>
    <row r="22" spans="1:16" x14ac:dyDescent="0.2">
      <c r="A22" s="151"/>
      <c r="B22" s="56" t="s">
        <v>60</v>
      </c>
      <c r="C22" s="54" t="s">
        <v>16</v>
      </c>
      <c r="D22" s="96"/>
      <c r="E22" s="96"/>
      <c r="F22" s="96"/>
      <c r="G22" s="96"/>
      <c r="H22" s="96"/>
      <c r="I22" s="96"/>
      <c r="J22" s="96"/>
      <c r="K22" s="96"/>
      <c r="L22" s="96"/>
      <c r="M22" s="96"/>
      <c r="N22" s="96"/>
      <c r="O22" s="96"/>
      <c r="P22" s="97" t="str">
        <f t="shared" si="4"/>
        <v/>
      </c>
    </row>
    <row r="23" spans="1:16" x14ac:dyDescent="0.2">
      <c r="A23" s="151"/>
      <c r="B23" s="56" t="s">
        <v>61</v>
      </c>
      <c r="C23" s="54" t="s">
        <v>16</v>
      </c>
      <c r="D23" s="96"/>
      <c r="E23" s="97" t="str">
        <f>IF(AND($A18&lt;&gt;"",OR(SUM(E18:$O22)&gt;0,SUM(E$10:$O$10,E7:$O$8)&lt;&gt;0)),D23+E19+E21-E18-E20+E22,"")</f>
        <v/>
      </c>
      <c r="F23" s="97" t="str">
        <f>IF(AND($A18&lt;&gt;"",OR(SUM(F18:$O22)&gt;0,SUM(F$10:$O$10,F7:$O$8)&lt;&gt;0)),E23+F19+F21-F18-F20+F22,"")</f>
        <v/>
      </c>
      <c r="G23" s="97" t="str">
        <f>IF(AND($A18&lt;&gt;"",OR(SUM(G18:$O22)&gt;0,SUM(G$10:$O$10,G7:$O$8)&lt;&gt;0)),F23+G19+G21-G18-G20+G22,"")</f>
        <v/>
      </c>
      <c r="H23" s="97" t="str">
        <f>IF(AND($A18&lt;&gt;"",OR(SUM(H18:$O22)&gt;0,SUM(H$10:$O$10,H7:$O$8)&lt;&gt;0)),G23+H19+H21-H18-H20+H22,"")</f>
        <v/>
      </c>
      <c r="I23" s="97" t="str">
        <f>IF(AND($A18&lt;&gt;"",OR(SUM(I18:$O22)&gt;0,SUM(I$10:$O$10,I7:$O$8)&lt;&gt;0)),H23+I19+I21-I18-I20+I22,"")</f>
        <v/>
      </c>
      <c r="J23" s="97" t="str">
        <f>IF(AND($A18&lt;&gt;"",OR(SUM(J18:$O22)&gt;0,SUM(J$10:$O$10,J7:$O$8)&lt;&gt;0)),I23+J19+J21-J18-J20+J22,"")</f>
        <v/>
      </c>
      <c r="K23" s="97" t="str">
        <f>IF(AND($A18&lt;&gt;"",OR(SUM(K18:$O22)&gt;0,SUM(K$10:$O$10,K7:$O$8)&lt;&gt;0)),J23+K19+K21-K18-K20+K22,"")</f>
        <v/>
      </c>
      <c r="L23" s="97" t="str">
        <f>IF(AND($A18&lt;&gt;"",OR(SUM(L18:$O22)&gt;0,SUM(L$10:$O$10,L7:$O$8)&lt;&gt;0)),K23+L19+L21-L18-L20+L22,"")</f>
        <v/>
      </c>
      <c r="M23" s="97" t="str">
        <f>IF(AND($A18&lt;&gt;"",OR(SUM(M18:$O22)&gt;0,SUM(M$10:$O$10,M7:$O$8)&lt;&gt;0)),L23+M19+M21-M18-M20+M22,"")</f>
        <v/>
      </c>
      <c r="N23" s="97" t="str">
        <f>IF(AND($A18&lt;&gt;"",OR(SUM(N18:$O22)&gt;0,SUM(N$10:$O$10,N7:$O$8)&lt;&gt;0)),M23+N19+N21-N18-N20+N22,"")</f>
        <v/>
      </c>
      <c r="O23" s="97" t="str">
        <f>IF(AND($A18&lt;&gt;"",OR(SUM(O18:$O22)&gt;0,SUM(O$10:$O$10,O7:$O$8)&lt;&gt;0)),N23+O19+O21-O18-O20+O22,"")</f>
        <v/>
      </c>
      <c r="P23" s="97" t="str">
        <f>O23</f>
        <v/>
      </c>
    </row>
    <row r="24" spans="1:16" x14ac:dyDescent="0.2">
      <c r="A24" s="152"/>
      <c r="B24" s="50" t="s">
        <v>62</v>
      </c>
      <c r="C24" s="51" t="s">
        <v>16</v>
      </c>
      <c r="D24" s="114"/>
      <c r="E24" s="114"/>
      <c r="F24" s="114"/>
      <c r="G24" s="114"/>
      <c r="H24" s="114"/>
      <c r="I24" s="114"/>
      <c r="J24" s="114"/>
      <c r="K24" s="114"/>
      <c r="L24" s="114"/>
      <c r="M24" s="114"/>
      <c r="N24" s="114"/>
      <c r="O24" s="114"/>
      <c r="P24" s="115" t="str">
        <f t="shared" si="4"/>
        <v/>
      </c>
    </row>
    <row r="25" spans="1:16" x14ac:dyDescent="0.2">
      <c r="A25" s="150"/>
      <c r="B25" s="48" t="s">
        <v>116</v>
      </c>
      <c r="C25" s="49" t="s">
        <v>16</v>
      </c>
      <c r="D25" s="113"/>
      <c r="E25" s="113"/>
      <c r="F25" s="113"/>
      <c r="G25" s="113"/>
      <c r="H25" s="113"/>
      <c r="I25" s="113"/>
      <c r="J25" s="113"/>
      <c r="K25" s="113"/>
      <c r="L25" s="113"/>
      <c r="M25" s="113"/>
      <c r="N25" s="113"/>
      <c r="O25" s="113"/>
      <c r="P25" s="99" t="str">
        <f>IF(SUM(D25:O25)&gt;0,SUM(D25:O25),"")</f>
        <v/>
      </c>
    </row>
    <row r="26" spans="1:16" x14ac:dyDescent="0.2">
      <c r="A26" s="151"/>
      <c r="B26" s="56" t="s">
        <v>59</v>
      </c>
      <c r="C26" s="54" t="s">
        <v>16</v>
      </c>
      <c r="D26" s="96"/>
      <c r="E26" s="96"/>
      <c r="F26" s="96"/>
      <c r="G26" s="96"/>
      <c r="H26" s="96"/>
      <c r="I26" s="96"/>
      <c r="J26" s="96"/>
      <c r="K26" s="96"/>
      <c r="L26" s="96"/>
      <c r="M26" s="96"/>
      <c r="N26" s="96"/>
      <c r="O26" s="96"/>
      <c r="P26" s="97" t="str">
        <f t="shared" si="4"/>
        <v/>
      </c>
    </row>
    <row r="27" spans="1:16" x14ac:dyDescent="0.2">
      <c r="A27" s="151"/>
      <c r="B27" s="56" t="s">
        <v>86</v>
      </c>
      <c r="C27" s="54" t="s">
        <v>16</v>
      </c>
      <c r="D27" s="96"/>
      <c r="E27" s="96"/>
      <c r="F27" s="96"/>
      <c r="G27" s="96"/>
      <c r="H27" s="96"/>
      <c r="I27" s="96"/>
      <c r="J27" s="96"/>
      <c r="K27" s="96"/>
      <c r="L27" s="96"/>
      <c r="M27" s="96"/>
      <c r="N27" s="96"/>
      <c r="O27" s="96"/>
      <c r="P27" s="97" t="str">
        <f t="shared" si="4"/>
        <v/>
      </c>
    </row>
    <row r="28" spans="1:16" x14ac:dyDescent="0.2">
      <c r="A28" s="151"/>
      <c r="B28" s="56" t="s">
        <v>87</v>
      </c>
      <c r="C28" s="54" t="s">
        <v>16</v>
      </c>
      <c r="D28" s="96"/>
      <c r="E28" s="96"/>
      <c r="F28" s="96"/>
      <c r="G28" s="96"/>
      <c r="H28" s="96"/>
      <c r="I28" s="96"/>
      <c r="J28" s="96"/>
      <c r="K28" s="96"/>
      <c r="L28" s="96"/>
      <c r="M28" s="96"/>
      <c r="N28" s="96"/>
      <c r="O28" s="96"/>
      <c r="P28" s="97" t="str">
        <f t="shared" si="4"/>
        <v/>
      </c>
    </row>
    <row r="29" spans="1:16" x14ac:dyDescent="0.2">
      <c r="A29" s="151"/>
      <c r="B29" s="56" t="s">
        <v>60</v>
      </c>
      <c r="C29" s="54" t="s">
        <v>16</v>
      </c>
      <c r="D29" s="96"/>
      <c r="E29" s="96"/>
      <c r="F29" s="96"/>
      <c r="G29" s="96"/>
      <c r="H29" s="96"/>
      <c r="I29" s="96"/>
      <c r="J29" s="96"/>
      <c r="K29" s="96"/>
      <c r="L29" s="96"/>
      <c r="M29" s="96"/>
      <c r="N29" s="96"/>
      <c r="O29" s="96"/>
      <c r="P29" s="97" t="str">
        <f t="shared" si="4"/>
        <v/>
      </c>
    </row>
    <row r="30" spans="1:16" x14ac:dyDescent="0.2">
      <c r="A30" s="151"/>
      <c r="B30" s="56" t="s">
        <v>61</v>
      </c>
      <c r="C30" s="54" t="s">
        <v>16</v>
      </c>
      <c r="D30" s="96"/>
      <c r="E30" s="97" t="str">
        <f>IF(AND($A25&lt;&gt;"",OR(SUM(E25:$O29)&gt;0,SUM(E$10:$O$10,E7:$O$8)&lt;&gt;0)),D30+E26+E28-E25-E27+E29,"")</f>
        <v/>
      </c>
      <c r="F30" s="97" t="str">
        <f>IF(AND($A25&lt;&gt;"",OR(SUM(F25:$O29)&gt;0,SUM(F$10:$O$10)&lt;&gt;0)),E30+F26+F28-F25-F27+F29,"")</f>
        <v/>
      </c>
      <c r="G30" s="97" t="str">
        <f>IF(AND($A25&lt;&gt;"",OR(SUM(G25:$O29)&gt;0,SUM(G$10:$O$10)&lt;&gt;0)),F30+G26+G28-G25-G27+G29,"")</f>
        <v/>
      </c>
      <c r="H30" s="97" t="str">
        <f>IF(AND($A25&lt;&gt;"",OR(SUM(H25:$O29)&gt;0,SUM(H$10:$O$10)&lt;&gt;0)),G30+H26+H28-H25-H27+H29,"")</f>
        <v/>
      </c>
      <c r="I30" s="97" t="str">
        <f>IF(AND($A25&lt;&gt;"",OR(SUM(I25:$O29)&gt;0,SUM(I$10:$O$10)&lt;&gt;0)),H30+I26+I28-I25-I27+I29,"")</f>
        <v/>
      </c>
      <c r="J30" s="97" t="str">
        <f>IF(AND($A25&lt;&gt;"",OR(SUM(J25:$O29)&gt;0,SUM(J$10:$O$10)&lt;&gt;0)),I30+J26+J28-J25-J27+J29,"")</f>
        <v/>
      </c>
      <c r="K30" s="97" t="str">
        <f>IF(AND($A25&lt;&gt;"",OR(SUM(K25:$O29)&gt;0,SUM(K$10:$O$10)&lt;&gt;0)),J30+K26+K28-K25-K27+K29,"")</f>
        <v/>
      </c>
      <c r="L30" s="97" t="str">
        <f>IF(AND($A25&lt;&gt;"",OR(SUM(L25:$O29)&gt;0,SUM(L$10:$O$10)&lt;&gt;0)),K30+L26+L28-L25-L27+L29,"")</f>
        <v/>
      </c>
      <c r="M30" s="97" t="str">
        <f>IF(AND($A25&lt;&gt;"",OR(SUM(M25:$O29)&gt;0,SUM(M$10:$O$10)&lt;&gt;0)),L30+M26+M28-M25-M27+M29,"")</f>
        <v/>
      </c>
      <c r="N30" s="97" t="str">
        <f>IF(AND($A25&lt;&gt;"",OR(SUM(N25:$O29)&gt;0,SUM(N$10:$O$10)&lt;&gt;0)),M30+N26+N28-N25-N27+N29,"")</f>
        <v/>
      </c>
      <c r="O30" s="97" t="str">
        <f>IF(AND($A25&lt;&gt;"",OR(SUM(O25:$O29)&gt;0,SUM(O$10:$O$10)&lt;&gt;0)),N30+O26+O28-O25-O27+O29,"")</f>
        <v/>
      </c>
      <c r="P30" s="97" t="str">
        <f>O30</f>
        <v/>
      </c>
    </row>
    <row r="31" spans="1:16" x14ac:dyDescent="0.2">
      <c r="A31" s="152"/>
      <c r="B31" s="50" t="s">
        <v>62</v>
      </c>
      <c r="C31" s="51" t="s">
        <v>16</v>
      </c>
      <c r="D31" s="114"/>
      <c r="E31" s="114"/>
      <c r="F31" s="114"/>
      <c r="G31" s="114"/>
      <c r="H31" s="114"/>
      <c r="I31" s="114"/>
      <c r="J31" s="114"/>
      <c r="K31" s="114"/>
      <c r="L31" s="114"/>
      <c r="M31" s="114"/>
      <c r="N31" s="114"/>
      <c r="O31" s="114"/>
      <c r="P31" s="115" t="str">
        <f t="shared" si="4"/>
        <v/>
      </c>
    </row>
    <row r="32" spans="1:16" x14ac:dyDescent="0.2">
      <c r="A32" s="150"/>
      <c r="B32" s="48" t="s">
        <v>116</v>
      </c>
      <c r="C32" s="49" t="s">
        <v>16</v>
      </c>
      <c r="D32" s="113"/>
      <c r="E32" s="113"/>
      <c r="F32" s="113"/>
      <c r="G32" s="113"/>
      <c r="H32" s="113"/>
      <c r="I32" s="113"/>
      <c r="J32" s="113"/>
      <c r="K32" s="113"/>
      <c r="L32" s="113"/>
      <c r="M32" s="113"/>
      <c r="N32" s="113"/>
      <c r="O32" s="113"/>
      <c r="P32" s="99" t="str">
        <f>IF(SUM(D32:O32)&gt;0,SUM(D32:O32),"")</f>
        <v/>
      </c>
    </row>
    <row r="33" spans="1:16" x14ac:dyDescent="0.2">
      <c r="A33" s="151"/>
      <c r="B33" s="56" t="s">
        <v>59</v>
      </c>
      <c r="C33" s="54" t="s">
        <v>16</v>
      </c>
      <c r="D33" s="96"/>
      <c r="E33" s="96"/>
      <c r="F33" s="96"/>
      <c r="G33" s="96"/>
      <c r="H33" s="96"/>
      <c r="I33" s="96"/>
      <c r="J33" s="96"/>
      <c r="K33" s="96"/>
      <c r="L33" s="96"/>
      <c r="M33" s="96"/>
      <c r="N33" s="96"/>
      <c r="O33" s="96"/>
      <c r="P33" s="97" t="str">
        <f t="shared" si="4"/>
        <v/>
      </c>
    </row>
    <row r="34" spans="1:16" x14ac:dyDescent="0.2">
      <c r="A34" s="151"/>
      <c r="B34" s="56" t="s">
        <v>86</v>
      </c>
      <c r="C34" s="54" t="s">
        <v>16</v>
      </c>
      <c r="D34" s="96"/>
      <c r="E34" s="96"/>
      <c r="F34" s="96"/>
      <c r="G34" s="96"/>
      <c r="H34" s="96"/>
      <c r="I34" s="96"/>
      <c r="J34" s="96"/>
      <c r="K34" s="96"/>
      <c r="L34" s="96"/>
      <c r="M34" s="96"/>
      <c r="N34" s="96"/>
      <c r="O34" s="96"/>
      <c r="P34" s="97" t="str">
        <f t="shared" si="4"/>
        <v/>
      </c>
    </row>
    <row r="35" spans="1:16" x14ac:dyDescent="0.2">
      <c r="A35" s="151"/>
      <c r="B35" s="56" t="s">
        <v>87</v>
      </c>
      <c r="C35" s="54" t="s">
        <v>16</v>
      </c>
      <c r="D35" s="96"/>
      <c r="E35" s="96"/>
      <c r="F35" s="96"/>
      <c r="G35" s="96"/>
      <c r="H35" s="96"/>
      <c r="I35" s="96"/>
      <c r="J35" s="96"/>
      <c r="K35" s="96"/>
      <c r="L35" s="96"/>
      <c r="M35" s="96"/>
      <c r="N35" s="96"/>
      <c r="O35" s="96"/>
      <c r="P35" s="97" t="str">
        <f t="shared" si="4"/>
        <v/>
      </c>
    </row>
    <row r="36" spans="1:16" x14ac:dyDescent="0.2">
      <c r="A36" s="151"/>
      <c r="B36" s="56" t="s">
        <v>60</v>
      </c>
      <c r="C36" s="54" t="s">
        <v>16</v>
      </c>
      <c r="D36" s="96"/>
      <c r="E36" s="96"/>
      <c r="F36" s="96"/>
      <c r="G36" s="96"/>
      <c r="H36" s="96"/>
      <c r="I36" s="96"/>
      <c r="J36" s="96"/>
      <c r="K36" s="96"/>
      <c r="L36" s="96"/>
      <c r="M36" s="96"/>
      <c r="N36" s="96"/>
      <c r="O36" s="96"/>
      <c r="P36" s="97" t="str">
        <f t="shared" si="4"/>
        <v/>
      </c>
    </row>
    <row r="37" spans="1:16" x14ac:dyDescent="0.2">
      <c r="A37" s="151"/>
      <c r="B37" s="56" t="s">
        <v>61</v>
      </c>
      <c r="C37" s="54" t="s">
        <v>16</v>
      </c>
      <c r="D37" s="96"/>
      <c r="E37" s="97" t="str">
        <f>IF(AND($A32&lt;&gt;"",OR(SUM(E32:$O36)&gt;0,SUM(E$10:$O$10,E7:$O$8)&lt;&gt;0)),D37+E33+E35-E32-E34+E36,"")</f>
        <v/>
      </c>
      <c r="F37" s="97" t="str">
        <f>IF(AND($A32&lt;&gt;"",OR(SUM(F32:$O36)&gt;0,SUM(F$10:$O$10,F7:$O$8)&lt;&gt;0)),E37+F33+F35-F32-F34+F36,"")</f>
        <v/>
      </c>
      <c r="G37" s="97" t="str">
        <f>IF(AND($A32&lt;&gt;"",OR(SUM(G32:$O36)&gt;0,SUM(G$10:$O$10,G7:$O$8)&lt;&gt;0)),F37+G33+G35-G32-G34+G36,"")</f>
        <v/>
      </c>
      <c r="H37" s="97" t="str">
        <f>IF(AND($A32&lt;&gt;"",OR(SUM(H32:$O36)&gt;0,SUM(H$10:$O$10,H7:$O$8)&lt;&gt;0)),G37+H33+H35-H32-H34+H36,"")</f>
        <v/>
      </c>
      <c r="I37" s="97" t="str">
        <f>IF(AND($A32&lt;&gt;"",OR(SUM(I32:$O36)&gt;0,SUM(I$10:$O$10,I7:$O$8)&lt;&gt;0)),H37+I33+I35-I32-I34+I36,"")</f>
        <v/>
      </c>
      <c r="J37" s="97" t="str">
        <f>IF(AND($A32&lt;&gt;"",OR(SUM(J32:$O36)&gt;0,SUM(J$10:$O$10,J7:$O$8)&lt;&gt;0)),I37+J33+J35-J32-J34+J36,"")</f>
        <v/>
      </c>
      <c r="K37" s="97" t="str">
        <f>IF(AND($A32&lt;&gt;"",OR(SUM(K32:$O36)&gt;0,SUM(K$10:$O$10,K7:$O$8)&lt;&gt;0)),J37+K33+K35-K32-K34+K36,"")</f>
        <v/>
      </c>
      <c r="L37" s="97" t="str">
        <f>IF(AND($A32&lt;&gt;"",OR(SUM(L32:$O36)&gt;0,SUM(L$10:$O$10,L7:$O$8)&lt;&gt;0)),K37+L33+L35-L32-L34+L36,"")</f>
        <v/>
      </c>
      <c r="M37" s="97" t="str">
        <f>IF(AND($A32&lt;&gt;"",OR(SUM(M32:$O36)&gt;0,SUM(M$10:$O$10,M7:$O$8)&lt;&gt;0)),L37+M33+M35-M32-M34+M36,"")</f>
        <v/>
      </c>
      <c r="N37" s="97" t="str">
        <f>IF(AND($A32&lt;&gt;"",OR(SUM(N32:$O36)&gt;0,SUM(N$10:$O$10,N7:$O$8)&lt;&gt;0)),M37+N33+N35-N32-N34+N36,"")</f>
        <v/>
      </c>
      <c r="O37" s="97" t="str">
        <f>IF(AND($A32&lt;&gt;"",OR(SUM(O32:$O36)&gt;0,SUM(O$10:$O$10,O7:$O$8)&lt;&gt;0)),N37+O33+O35-O32-O34+O36,"")</f>
        <v/>
      </c>
      <c r="P37" s="97" t="str">
        <f>O37</f>
        <v/>
      </c>
    </row>
    <row r="38" spans="1:16" x14ac:dyDescent="0.2">
      <c r="A38" s="152"/>
      <c r="B38" s="50" t="s">
        <v>62</v>
      </c>
      <c r="C38" s="51" t="s">
        <v>16</v>
      </c>
      <c r="D38" s="114"/>
      <c r="E38" s="114"/>
      <c r="F38" s="114"/>
      <c r="G38" s="114"/>
      <c r="H38" s="114"/>
      <c r="I38" s="114"/>
      <c r="J38" s="114"/>
      <c r="K38" s="114"/>
      <c r="L38" s="114"/>
      <c r="M38" s="114"/>
      <c r="N38" s="114"/>
      <c r="O38" s="114"/>
      <c r="P38" s="115" t="str">
        <f t="shared" si="4"/>
        <v/>
      </c>
    </row>
    <row r="39" spans="1:16" x14ac:dyDescent="0.2">
      <c r="A39" s="150"/>
      <c r="B39" s="48" t="s">
        <v>116</v>
      </c>
      <c r="C39" s="49" t="s">
        <v>16</v>
      </c>
      <c r="D39" s="113"/>
      <c r="E39" s="113"/>
      <c r="F39" s="113"/>
      <c r="G39" s="113"/>
      <c r="H39" s="113"/>
      <c r="I39" s="113"/>
      <c r="J39" s="113"/>
      <c r="K39" s="113"/>
      <c r="L39" s="113"/>
      <c r="M39" s="113"/>
      <c r="N39" s="113"/>
      <c r="O39" s="113"/>
      <c r="P39" s="99" t="str">
        <f>IF(SUM(D39:O39)&gt;0,SUM(D39:O39),"")</f>
        <v/>
      </c>
    </row>
    <row r="40" spans="1:16" x14ac:dyDescent="0.2">
      <c r="A40" s="151"/>
      <c r="B40" s="56" t="s">
        <v>59</v>
      </c>
      <c r="C40" s="54" t="s">
        <v>16</v>
      </c>
      <c r="D40" s="96"/>
      <c r="E40" s="96"/>
      <c r="F40" s="96"/>
      <c r="G40" s="96"/>
      <c r="H40" s="96"/>
      <c r="I40" s="96"/>
      <c r="J40" s="96"/>
      <c r="K40" s="96"/>
      <c r="L40" s="96"/>
      <c r="M40" s="96"/>
      <c r="N40" s="96"/>
      <c r="O40" s="96"/>
      <c r="P40" s="97" t="str">
        <f t="shared" si="4"/>
        <v/>
      </c>
    </row>
    <row r="41" spans="1:16" x14ac:dyDescent="0.2">
      <c r="A41" s="151"/>
      <c r="B41" s="56" t="s">
        <v>86</v>
      </c>
      <c r="C41" s="54" t="s">
        <v>16</v>
      </c>
      <c r="D41" s="96"/>
      <c r="E41" s="96"/>
      <c r="F41" s="96"/>
      <c r="G41" s="96"/>
      <c r="H41" s="96"/>
      <c r="I41" s="96"/>
      <c r="J41" s="96"/>
      <c r="K41" s="96"/>
      <c r="L41" s="96"/>
      <c r="M41" s="96"/>
      <c r="N41" s="96"/>
      <c r="O41" s="96"/>
      <c r="P41" s="97" t="str">
        <f t="shared" si="4"/>
        <v/>
      </c>
    </row>
    <row r="42" spans="1:16" x14ac:dyDescent="0.2">
      <c r="A42" s="151"/>
      <c r="B42" s="56" t="s">
        <v>87</v>
      </c>
      <c r="C42" s="54" t="s">
        <v>16</v>
      </c>
      <c r="D42" s="96"/>
      <c r="E42" s="96"/>
      <c r="F42" s="96"/>
      <c r="G42" s="96"/>
      <c r="H42" s="96"/>
      <c r="I42" s="96"/>
      <c r="J42" s="96"/>
      <c r="K42" s="96"/>
      <c r="L42" s="96"/>
      <c r="M42" s="96"/>
      <c r="N42" s="96"/>
      <c r="O42" s="96"/>
      <c r="P42" s="97" t="str">
        <f t="shared" si="4"/>
        <v/>
      </c>
    </row>
    <row r="43" spans="1:16" x14ac:dyDescent="0.2">
      <c r="A43" s="151"/>
      <c r="B43" s="56" t="s">
        <v>60</v>
      </c>
      <c r="C43" s="54" t="s">
        <v>16</v>
      </c>
      <c r="D43" s="96"/>
      <c r="E43" s="96"/>
      <c r="F43" s="96"/>
      <c r="G43" s="96"/>
      <c r="H43" s="96"/>
      <c r="I43" s="96"/>
      <c r="J43" s="96"/>
      <c r="K43" s="96"/>
      <c r="L43" s="96"/>
      <c r="M43" s="96"/>
      <c r="N43" s="96"/>
      <c r="O43" s="96"/>
      <c r="P43" s="97" t="str">
        <f t="shared" si="4"/>
        <v/>
      </c>
    </row>
    <row r="44" spans="1:16" x14ac:dyDescent="0.2">
      <c r="A44" s="151"/>
      <c r="B44" s="56" t="s">
        <v>61</v>
      </c>
      <c r="C44" s="54" t="s">
        <v>16</v>
      </c>
      <c r="D44" s="96"/>
      <c r="E44" s="97" t="str">
        <f>IF(AND($A39&lt;&gt;"",OR(SUM(E39:$O43)&gt;0,SUM($E$10:$O$10,E7:$O$8)&lt;&gt;0)),D44+E40+E42-E39-E41+E43,"")</f>
        <v/>
      </c>
      <c r="F44" s="97" t="str">
        <f>IF(AND($A39&lt;&gt;"",OR(SUM(F39:$O43)&gt;0,SUM($E$10:$O$10,F7:$O$8)&lt;&gt;0)),E44+F40+F42-F39-F41+F43,"")</f>
        <v/>
      </c>
      <c r="G44" s="97" t="str">
        <f>IF(AND($A39&lt;&gt;"",OR(SUM(G39:$O43)&gt;0,SUM($E$10:$O$10,G7:$O$8)&lt;&gt;0)),F44+G40+G42-G39-G41+G43,"")</f>
        <v/>
      </c>
      <c r="H44" s="97" t="str">
        <f>IF(AND($A39&lt;&gt;"",OR(SUM(H39:$O43)&gt;0,SUM($E$10:$O$10,H7:$O$8)&lt;&gt;0)),G44+H40+H42-H39-H41+H43,"")</f>
        <v/>
      </c>
      <c r="I44" s="97" t="str">
        <f>IF(AND($A39&lt;&gt;"",OR(SUM(I39:$O43)&gt;0,SUM($E$10:$O$10,I7:$O$8)&lt;&gt;0)),H44+I40+I42-I39-I41+I43,"")</f>
        <v/>
      </c>
      <c r="J44" s="97" t="str">
        <f>IF(AND($A39&lt;&gt;"",OR(SUM(J39:$O43)&gt;0,SUM($E$10:$O$10,J7:$O$8)&lt;&gt;0)),I44+J40+J42-J39-J41+J43,"")</f>
        <v/>
      </c>
      <c r="K44" s="97" t="str">
        <f>IF(AND($A39&lt;&gt;"",OR(SUM(K39:$O43)&gt;0,SUM($E$10:$O$10,K7:$O$8)&lt;&gt;0)),J44+K40+K42-K39-K41+K43,"")</f>
        <v/>
      </c>
      <c r="L44" s="97" t="str">
        <f>IF(AND($A39&lt;&gt;"",OR(SUM(L39:$O43)&gt;0,SUM($E$10:$O$10,L7:$O$8)&lt;&gt;0)),K44+L40+L42-L39-L41+L43,"")</f>
        <v/>
      </c>
      <c r="M44" s="97" t="str">
        <f>IF(AND($A39&lt;&gt;"",OR(SUM(M39:$O43)&gt;0,SUM($E$10:$O$10,M7:$O$8)&lt;&gt;0)),L44+M40+M42-M39-M41+M43,"")</f>
        <v/>
      </c>
      <c r="N44" s="97" t="str">
        <f>IF(AND($A39&lt;&gt;"",OR(SUM(N39:$O43)&gt;0,SUM($E$10:$O$10,N7:$O$8)&lt;&gt;0)),M44+N40+N42-N39-N41+N43,"")</f>
        <v/>
      </c>
      <c r="O44" s="97" t="str">
        <f>IF(AND($A39&lt;&gt;"",OR(SUM(O39:$O43)&gt;0,SUM($E$10:$O$10,O7:$O$8)&lt;&gt;0)),N44+O40+O42-O39-O41+O43,"")</f>
        <v/>
      </c>
      <c r="P44" s="97" t="str">
        <f>O44</f>
        <v/>
      </c>
    </row>
    <row r="45" spans="1:16" x14ac:dyDescent="0.2">
      <c r="A45" s="152"/>
      <c r="B45" s="50" t="s">
        <v>62</v>
      </c>
      <c r="C45" s="51" t="s">
        <v>16</v>
      </c>
      <c r="D45" s="114"/>
      <c r="E45" s="114"/>
      <c r="F45" s="114"/>
      <c r="G45" s="114"/>
      <c r="H45" s="114"/>
      <c r="I45" s="114"/>
      <c r="J45" s="114"/>
      <c r="K45" s="114"/>
      <c r="L45" s="114"/>
      <c r="M45" s="114"/>
      <c r="N45" s="114"/>
      <c r="O45" s="114"/>
      <c r="P45" s="115" t="str">
        <f t="shared" si="4"/>
        <v/>
      </c>
    </row>
    <row r="46" spans="1:16" x14ac:dyDescent="0.2">
      <c r="A46" s="150"/>
      <c r="B46" s="48" t="s">
        <v>116</v>
      </c>
      <c r="C46" s="49" t="s">
        <v>16</v>
      </c>
      <c r="D46" s="113"/>
      <c r="E46" s="113"/>
      <c r="F46" s="113"/>
      <c r="G46" s="113"/>
      <c r="H46" s="113"/>
      <c r="I46" s="113"/>
      <c r="J46" s="113"/>
      <c r="K46" s="113"/>
      <c r="L46" s="113"/>
      <c r="M46" s="113"/>
      <c r="N46" s="113"/>
      <c r="O46" s="113"/>
      <c r="P46" s="99" t="str">
        <f>IF(SUM(D46:O46)&gt;0,SUM(D46:O46),"")</f>
        <v/>
      </c>
    </row>
    <row r="47" spans="1:16" x14ac:dyDescent="0.2">
      <c r="A47" s="151"/>
      <c r="B47" s="56" t="s">
        <v>59</v>
      </c>
      <c r="C47" s="54" t="s">
        <v>16</v>
      </c>
      <c r="D47" s="96"/>
      <c r="E47" s="96"/>
      <c r="F47" s="96"/>
      <c r="G47" s="96"/>
      <c r="H47" s="96"/>
      <c r="I47" s="96"/>
      <c r="J47" s="96"/>
      <c r="K47" s="96"/>
      <c r="L47" s="96"/>
      <c r="M47" s="96"/>
      <c r="N47" s="96"/>
      <c r="O47" s="96"/>
      <c r="P47" s="97" t="str">
        <f t="shared" si="4"/>
        <v/>
      </c>
    </row>
    <row r="48" spans="1:16" x14ac:dyDescent="0.2">
      <c r="A48" s="151"/>
      <c r="B48" s="56" t="s">
        <v>86</v>
      </c>
      <c r="C48" s="54" t="s">
        <v>16</v>
      </c>
      <c r="D48" s="96"/>
      <c r="E48" s="96"/>
      <c r="F48" s="96"/>
      <c r="G48" s="96"/>
      <c r="H48" s="96"/>
      <c r="I48" s="96"/>
      <c r="J48" s="96"/>
      <c r="K48" s="96"/>
      <c r="L48" s="96"/>
      <c r="M48" s="96"/>
      <c r="N48" s="96"/>
      <c r="O48" s="96"/>
      <c r="P48" s="97" t="str">
        <f t="shared" si="4"/>
        <v/>
      </c>
    </row>
    <row r="49" spans="1:16" x14ac:dyDescent="0.2">
      <c r="A49" s="151"/>
      <c r="B49" s="56" t="s">
        <v>87</v>
      </c>
      <c r="C49" s="54" t="s">
        <v>16</v>
      </c>
      <c r="D49" s="96"/>
      <c r="E49" s="96"/>
      <c r="F49" s="96"/>
      <c r="G49" s="96"/>
      <c r="H49" s="96"/>
      <c r="I49" s="96"/>
      <c r="J49" s="96"/>
      <c r="K49" s="96"/>
      <c r="L49" s="96"/>
      <c r="M49" s="96"/>
      <c r="N49" s="96"/>
      <c r="O49" s="96"/>
      <c r="P49" s="97" t="str">
        <f t="shared" si="4"/>
        <v/>
      </c>
    </row>
    <row r="50" spans="1:16" x14ac:dyDescent="0.2">
      <c r="A50" s="151"/>
      <c r="B50" s="56" t="s">
        <v>60</v>
      </c>
      <c r="C50" s="54" t="s">
        <v>16</v>
      </c>
      <c r="D50" s="96"/>
      <c r="E50" s="96"/>
      <c r="F50" s="96"/>
      <c r="G50" s="96"/>
      <c r="H50" s="96"/>
      <c r="I50" s="96"/>
      <c r="J50" s="96"/>
      <c r="K50" s="96"/>
      <c r="L50" s="96"/>
      <c r="M50" s="96"/>
      <c r="N50" s="96"/>
      <c r="O50" s="96"/>
      <c r="P50" s="97" t="str">
        <f t="shared" si="4"/>
        <v/>
      </c>
    </row>
    <row r="51" spans="1:16" x14ac:dyDescent="0.2">
      <c r="A51" s="151"/>
      <c r="B51" s="56" t="s">
        <v>61</v>
      </c>
      <c r="C51" s="54" t="s">
        <v>16</v>
      </c>
      <c r="D51" s="96"/>
      <c r="E51" s="97" t="str">
        <f>IF(AND($A46&lt;&gt;"",OR(SUM(E46:$O50)&gt;0,SUM(E$10:$O$10)&lt;&gt;0)),D51+E47+E49-E46-E48+E50,"")</f>
        <v/>
      </c>
      <c r="F51" s="97" t="str">
        <f>IF(AND($A46&lt;&gt;"",OR(SUM(F46:$O50)&gt;0,SUM(F$10:$O$10)&lt;&gt;0)),E51+F47+F49-F46-F48+F50,"")</f>
        <v/>
      </c>
      <c r="G51" s="97" t="str">
        <f>IF(AND($A46&lt;&gt;"",OR(SUM(G46:$O50)&gt;0,SUM(G$10:$O$10)&lt;&gt;0)),F51+G47+G49-G46-G48+G50,"")</f>
        <v/>
      </c>
      <c r="H51" s="97" t="str">
        <f>IF(AND($A46&lt;&gt;"",OR(SUM(H46:$O50)&gt;0,SUM(H$10:$O$10)&lt;&gt;0)),G51+H47+H49-H46-H48+H50,"")</f>
        <v/>
      </c>
      <c r="I51" s="97" t="str">
        <f>IF(AND($A46&lt;&gt;"",OR(SUM(I46:$O50)&gt;0,SUM(I$10:$O$10)&lt;&gt;0)),H51+I47+I49-I46-I48+I50,"")</f>
        <v/>
      </c>
      <c r="J51" s="97" t="str">
        <f>IF(AND($A46&lt;&gt;"",OR(SUM(J46:$O50)&gt;0,SUM(J$10:$O$10)&lt;&gt;0)),I51+J47+J49-J46-J48+J50,"")</f>
        <v/>
      </c>
      <c r="K51" s="97" t="str">
        <f>IF(AND($A46&lt;&gt;"",OR(SUM(K46:$O50)&gt;0,SUM(K$10:$O$10)&lt;&gt;0)),J51+K47+K49-K46-K48+K50,"")</f>
        <v/>
      </c>
      <c r="L51" s="97" t="str">
        <f>IF(AND($A46&lt;&gt;"",OR(SUM(L46:$O50)&gt;0,SUM(L$10:$O$10)&lt;&gt;0)),K51+L47+L49-L46-L48+L50,"")</f>
        <v/>
      </c>
      <c r="M51" s="97" t="str">
        <f>IF(AND($A46&lt;&gt;"",OR(SUM(M46:$O50)&gt;0,SUM(M$10:$O$10)&lt;&gt;0)),L51+M47+M49-M46-M48+M50,"")</f>
        <v/>
      </c>
      <c r="N51" s="97" t="str">
        <f>IF(AND($A46&lt;&gt;"",OR(SUM(N46:$O50)&gt;0,SUM(N$10:$O$10)&lt;&gt;0)),M51+N47+N49-N46-N48+N50,"")</f>
        <v/>
      </c>
      <c r="O51" s="97" t="str">
        <f>IF(AND($A46&lt;&gt;"",OR(SUM(O46:$O50)&gt;0,SUM(O$10:$O$10)&lt;&gt;0)),N51+O47+O49-O46-O48+O50,"")</f>
        <v/>
      </c>
      <c r="P51" s="97" t="str">
        <f>O51</f>
        <v/>
      </c>
    </row>
    <row r="52" spans="1:16" x14ac:dyDescent="0.2">
      <c r="A52" s="152"/>
      <c r="B52" s="50" t="s">
        <v>62</v>
      </c>
      <c r="C52" s="51" t="s">
        <v>16</v>
      </c>
      <c r="D52" s="114"/>
      <c r="E52" s="114"/>
      <c r="F52" s="114"/>
      <c r="G52" s="114"/>
      <c r="H52" s="114"/>
      <c r="I52" s="114"/>
      <c r="J52" s="114"/>
      <c r="K52" s="114"/>
      <c r="L52" s="114"/>
      <c r="M52" s="114"/>
      <c r="N52" s="114"/>
      <c r="O52" s="114"/>
      <c r="P52" s="115" t="str">
        <f t="shared" si="4"/>
        <v/>
      </c>
    </row>
    <row r="53" spans="1:16" x14ac:dyDescent="0.2">
      <c r="A53" s="150"/>
      <c r="B53" s="48" t="s">
        <v>116</v>
      </c>
      <c r="C53" s="49" t="s">
        <v>16</v>
      </c>
      <c r="D53" s="113"/>
      <c r="E53" s="113"/>
      <c r="F53" s="113"/>
      <c r="G53" s="113"/>
      <c r="H53" s="113"/>
      <c r="I53" s="113"/>
      <c r="J53" s="113"/>
      <c r="K53" s="113"/>
      <c r="L53" s="113"/>
      <c r="M53" s="113"/>
      <c r="N53" s="113"/>
      <c r="O53" s="113"/>
      <c r="P53" s="99" t="str">
        <f>IF(SUM(D53:O53)&gt;0,SUM(D53:O53),"")</f>
        <v/>
      </c>
    </row>
    <row r="54" spans="1:16" x14ac:dyDescent="0.2">
      <c r="A54" s="151"/>
      <c r="B54" s="56" t="s">
        <v>59</v>
      </c>
      <c r="C54" s="54" t="s">
        <v>16</v>
      </c>
      <c r="D54" s="96"/>
      <c r="E54" s="96"/>
      <c r="F54" s="96"/>
      <c r="G54" s="96"/>
      <c r="H54" s="96"/>
      <c r="I54" s="96"/>
      <c r="J54" s="96"/>
      <c r="K54" s="96"/>
      <c r="L54" s="96"/>
      <c r="M54" s="96"/>
      <c r="N54" s="96"/>
      <c r="O54" s="96"/>
      <c r="P54" s="97" t="str">
        <f t="shared" si="4"/>
        <v/>
      </c>
    </row>
    <row r="55" spans="1:16" x14ac:dyDescent="0.2">
      <c r="A55" s="151"/>
      <c r="B55" s="56" t="s">
        <v>86</v>
      </c>
      <c r="C55" s="54" t="s">
        <v>16</v>
      </c>
      <c r="D55" s="96"/>
      <c r="E55" s="96"/>
      <c r="F55" s="96"/>
      <c r="G55" s="96"/>
      <c r="H55" s="96"/>
      <c r="I55" s="96"/>
      <c r="J55" s="96"/>
      <c r="K55" s="96"/>
      <c r="L55" s="96"/>
      <c r="M55" s="96"/>
      <c r="N55" s="96"/>
      <c r="O55" s="96"/>
      <c r="P55" s="97" t="str">
        <f t="shared" si="4"/>
        <v/>
      </c>
    </row>
    <row r="56" spans="1:16" x14ac:dyDescent="0.2">
      <c r="A56" s="151"/>
      <c r="B56" s="56" t="s">
        <v>87</v>
      </c>
      <c r="C56" s="54" t="s">
        <v>16</v>
      </c>
      <c r="D56" s="96"/>
      <c r="E56" s="96"/>
      <c r="F56" s="96"/>
      <c r="G56" s="96"/>
      <c r="H56" s="96"/>
      <c r="I56" s="96"/>
      <c r="J56" s="96"/>
      <c r="K56" s="96"/>
      <c r="L56" s="96"/>
      <c r="M56" s="96"/>
      <c r="N56" s="96"/>
      <c r="O56" s="96"/>
      <c r="P56" s="97" t="str">
        <f t="shared" si="4"/>
        <v/>
      </c>
    </row>
    <row r="57" spans="1:16" x14ac:dyDescent="0.2">
      <c r="A57" s="151"/>
      <c r="B57" s="56" t="s">
        <v>60</v>
      </c>
      <c r="C57" s="54" t="s">
        <v>16</v>
      </c>
      <c r="D57" s="96"/>
      <c r="E57" s="96"/>
      <c r="F57" s="96"/>
      <c r="G57" s="96"/>
      <c r="H57" s="96"/>
      <c r="I57" s="96"/>
      <c r="J57" s="96"/>
      <c r="K57" s="96"/>
      <c r="L57" s="96"/>
      <c r="M57" s="96"/>
      <c r="N57" s="96"/>
      <c r="O57" s="96"/>
      <c r="P57" s="97" t="str">
        <f t="shared" si="4"/>
        <v/>
      </c>
    </row>
    <row r="58" spans="1:16" x14ac:dyDescent="0.2">
      <c r="A58" s="151"/>
      <c r="B58" s="56" t="s">
        <v>61</v>
      </c>
      <c r="C58" s="54" t="s">
        <v>16</v>
      </c>
      <c r="D58" s="96"/>
      <c r="E58" s="97" t="str">
        <f>IF(AND($A53&lt;&gt;"",OR(SUM(E53:$O57)&gt;0,SUM(E$10:$O$10,E7:$O$8)&lt;&gt;0)),D58+E54+E56-E53-E55+E57,"")</f>
        <v/>
      </c>
      <c r="F58" s="97" t="str">
        <f>IF(AND($A53&lt;&gt;"",OR(SUM(F53:$O57)&gt;0,SUM(F$10:$O$10,F7:$O$8)&lt;&gt;0)),E58+F54+F56-F53-F55+F57,"")</f>
        <v/>
      </c>
      <c r="G58" s="97" t="str">
        <f>IF(AND($A53&lt;&gt;"",OR(SUM(G53:$O57)&gt;0,SUM(G$10:$O$10,G7:$O$8)&lt;&gt;0)),F58+G54+G56-G53-G55+G57,"")</f>
        <v/>
      </c>
      <c r="H58" s="97" t="str">
        <f>IF(AND($A53&lt;&gt;"",OR(SUM(H53:$O57)&gt;0,SUM(H$10:$O$10,H7:$O$8)&lt;&gt;0)),G58+H54+H56-H53-H55+H57,"")</f>
        <v/>
      </c>
      <c r="I58" s="97" t="str">
        <f>IF(AND($A53&lt;&gt;"",OR(SUM(I53:$O57)&gt;0,SUM(I$10:$O$10,I7:$O$8)&lt;&gt;0)),H58+I54+I56-I53-I55+I57,"")</f>
        <v/>
      </c>
      <c r="J58" s="97" t="str">
        <f>IF(AND($A53&lt;&gt;"",OR(SUM(J53:$O57)&gt;0,SUM(J$10:$O$10,J7:$O$8)&lt;&gt;0)),I58+J54+J56-J53-J55+J57,"")</f>
        <v/>
      </c>
      <c r="K58" s="97" t="str">
        <f>IF(AND($A53&lt;&gt;"",OR(SUM(K53:$O57)&gt;0,SUM(K$10:$O$10,K7:$O$8)&lt;&gt;0)),J58+K54+K56-K53-K55+K57,"")</f>
        <v/>
      </c>
      <c r="L58" s="97" t="str">
        <f>IF(AND($A53&lt;&gt;"",OR(SUM(L53:$O57)&gt;0,SUM(L$10:$O$10,L7:$O$8)&lt;&gt;0)),K58+L54+L56-L53-L55+L57,"")</f>
        <v/>
      </c>
      <c r="M58" s="97" t="str">
        <f>IF(AND($A53&lt;&gt;"",OR(SUM(M53:$O57)&gt;0,SUM(M$10:$O$10,M7:$O$8)&lt;&gt;0)),L58+M54+M56-M53-M55+M57,"")</f>
        <v/>
      </c>
      <c r="N58" s="97" t="str">
        <f>IF(AND($A53&lt;&gt;"",OR(SUM(N53:$O57)&gt;0,SUM(N$10:$O$10,N7:$O$8)&lt;&gt;0)),M58+N54+N56-N53-N55+N57,"")</f>
        <v/>
      </c>
      <c r="O58" s="97" t="str">
        <f>IF(AND($A53&lt;&gt;"",OR(SUM(O53:$O57)&gt;0,SUM(O$10:$O$10,O7:$O$8)&lt;&gt;0)),N58+O54+O56-O53-O55+O57,"")</f>
        <v/>
      </c>
      <c r="P58" s="97" t="str">
        <f>O58</f>
        <v/>
      </c>
    </row>
    <row r="59" spans="1:16" x14ac:dyDescent="0.2">
      <c r="A59" s="152"/>
      <c r="B59" s="50" t="s">
        <v>62</v>
      </c>
      <c r="C59" s="51" t="s">
        <v>16</v>
      </c>
      <c r="D59" s="114"/>
      <c r="E59" s="114"/>
      <c r="F59" s="114"/>
      <c r="G59" s="114"/>
      <c r="H59" s="114"/>
      <c r="I59" s="114"/>
      <c r="J59" s="114"/>
      <c r="K59" s="114"/>
      <c r="L59" s="114"/>
      <c r="M59" s="114"/>
      <c r="N59" s="114"/>
      <c r="O59" s="114"/>
      <c r="P59" s="115" t="str">
        <f t="shared" si="4"/>
        <v/>
      </c>
    </row>
    <row r="60" spans="1:16" x14ac:dyDescent="0.2">
      <c r="A60" s="148" t="s">
        <v>63</v>
      </c>
      <c r="B60" s="149"/>
      <c r="C60" s="37" t="s">
        <v>16</v>
      </c>
      <c r="D60" s="116">
        <f>SUM(D17,D24,D31,D38,D45,D59)</f>
        <v>0</v>
      </c>
      <c r="E60" s="116">
        <f t="shared" ref="E60:O60" si="5">SUM(E17,E24,E31,E38,E45,E59)</f>
        <v>0</v>
      </c>
      <c r="F60" s="116">
        <f t="shared" si="5"/>
        <v>0</v>
      </c>
      <c r="G60" s="116">
        <f t="shared" si="5"/>
        <v>0</v>
      </c>
      <c r="H60" s="116">
        <f t="shared" si="5"/>
        <v>0</v>
      </c>
      <c r="I60" s="116">
        <f t="shared" si="5"/>
        <v>0</v>
      </c>
      <c r="J60" s="116">
        <f t="shared" si="5"/>
        <v>0</v>
      </c>
      <c r="K60" s="116">
        <f t="shared" si="5"/>
        <v>0</v>
      </c>
      <c r="L60" s="116">
        <f t="shared" si="5"/>
        <v>0</v>
      </c>
      <c r="M60" s="116">
        <f t="shared" si="5"/>
        <v>0</v>
      </c>
      <c r="N60" s="116">
        <f t="shared" si="5"/>
        <v>0</v>
      </c>
      <c r="O60" s="116">
        <f t="shared" si="5"/>
        <v>0</v>
      </c>
      <c r="P60" s="117">
        <f>SUM(P17,P24,P31,P38,P45,P59)</f>
        <v>0</v>
      </c>
    </row>
  </sheetData>
  <sheetProtection algorithmName="SHA-512" hashValue="aicYb33WIE1IYs8iVT1NdTBsKSpzwigVUySoVZHYkECijWKyh21NzUgF7XHpmgqcz5hRFvTc6aEfd46YbRw0/g==" saltValue="IdAxaWsfMpUQGIdrl1xS3w==" spinCount="100000" sheet="1" objects="1" scenarios="1" formatCells="0" formatColumns="0" formatRows="0"/>
  <mergeCells count="10">
    <mergeCell ref="A60:B60"/>
    <mergeCell ref="A46:A52"/>
    <mergeCell ref="A53:A59"/>
    <mergeCell ref="A39:A45"/>
    <mergeCell ref="A6:B6"/>
    <mergeCell ref="A11:A17"/>
    <mergeCell ref="A18:A24"/>
    <mergeCell ref="A25:A31"/>
    <mergeCell ref="A32:A38"/>
    <mergeCell ref="A9:A10"/>
  </mergeCells>
  <phoneticPr fontId="24" type="noConversion"/>
  <conditionalFormatting sqref="A11">
    <cfRule type="expression" dxfId="6" priority="43">
      <formula>AND($A11="",SUM($D11:$O17)&gt;0)</formula>
    </cfRule>
  </conditionalFormatting>
  <conditionalFormatting sqref="A18 A25 A32 A39 A46 A53">
    <cfRule type="expression" dxfId="5" priority="44">
      <formula>AND($A18="",SUM($D18:$O24)&gt;0)</formula>
    </cfRule>
  </conditionalFormatting>
  <pageMargins left="0.78740157499999996" right="0.78740157499999996" top="0.984251969" bottom="0.984251969" header="0.4921259845" footer="0.4921259845"/>
  <pageSetup paperSize="9"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00000000-0002-0000-0200-000000000000}">
          <x14:formula1>
            <xm:f>L!$F$10:$F$25</xm:f>
          </x14:formula1>
          <xm:sqref>A11:A59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Q62"/>
  <sheetViews>
    <sheetView showGridLines="0" showOutlineSymbols="0" workbookViewId="0"/>
  </sheetViews>
  <sheetFormatPr baseColWidth="10" defaultColWidth="10.42578125" defaultRowHeight="12.75" x14ac:dyDescent="0.2"/>
  <cols>
    <col min="1" max="1" width="30.42578125" style="9" customWidth="1"/>
    <col min="2" max="2" width="35.42578125" style="9" customWidth="1"/>
    <col min="3" max="3" width="10.42578125" style="10" customWidth="1"/>
    <col min="4" max="15" width="15.5703125" style="10" customWidth="1"/>
    <col min="16" max="16" width="20.5703125" style="10" customWidth="1"/>
    <col min="17" max="17" width="10.42578125" style="10" customWidth="1"/>
    <col min="18" max="18" width="10.42578125" style="9"/>
    <col min="19" max="19" width="12.42578125" style="9" customWidth="1"/>
    <col min="20" max="16384" width="10.42578125" style="9"/>
  </cols>
  <sheetData>
    <row r="1" spans="1:17" s="13" customFormat="1" ht="15.75" customHeight="1" x14ac:dyDescent="0.2">
      <c r="A1" s="24"/>
      <c r="B1" s="24"/>
      <c r="C1" s="9"/>
      <c r="D1" s="9"/>
      <c r="E1" s="9"/>
      <c r="F1" s="9"/>
      <c r="G1" s="9"/>
      <c r="H1" s="12"/>
      <c r="I1" s="12"/>
      <c r="J1" s="12"/>
      <c r="K1" s="12"/>
      <c r="L1" s="12"/>
      <c r="M1" s="12"/>
    </row>
    <row r="2" spans="1:17" s="13" customFormat="1" ht="15.75" customHeight="1" x14ac:dyDescent="0.2">
      <c r="A2" s="9"/>
      <c r="B2" s="25"/>
      <c r="C2" s="9"/>
      <c r="D2" s="9"/>
      <c r="E2" s="9"/>
      <c r="F2" s="9"/>
      <c r="G2" s="9"/>
    </row>
    <row r="3" spans="1:17" s="13" customFormat="1" ht="15.75" customHeight="1" x14ac:dyDescent="0.2">
      <c r="A3" s="24"/>
      <c r="B3" s="24"/>
      <c r="C3" s="9"/>
      <c r="D3" s="9"/>
      <c r="E3" s="9"/>
      <c r="F3" s="9"/>
      <c r="G3" s="9"/>
    </row>
    <row r="4" spans="1:17" s="13" customFormat="1" ht="15.75" customHeight="1" x14ac:dyDescent="0.2">
      <c r="A4" s="25" t="s">
        <v>0</v>
      </c>
      <c r="B4" s="9"/>
      <c r="C4" s="9"/>
      <c r="D4" s="9"/>
      <c r="E4" s="9"/>
      <c r="F4" s="9"/>
      <c r="G4" s="9"/>
    </row>
    <row r="5" spans="1:17" s="13" customFormat="1" ht="15.75" customHeight="1" x14ac:dyDescent="0.2"/>
    <row r="6" spans="1:17" s="13" customFormat="1" ht="15.75" x14ac:dyDescent="0.2">
      <c r="A6" s="39" t="str">
        <f>"Monatsmeldung Betreiber von Speicheranlagen "&amp;U!$B$11</f>
        <v>Monatsmeldung Betreiber von Speicheranlagen 2026</v>
      </c>
      <c r="B6" s="76"/>
      <c r="C6" s="74"/>
      <c r="D6" s="74"/>
      <c r="E6" s="74"/>
      <c r="F6" s="74"/>
      <c r="G6" s="74"/>
      <c r="H6" s="74"/>
      <c r="I6" s="75"/>
    </row>
    <row r="7" spans="1:17" s="13" customFormat="1" ht="15.75" x14ac:dyDescent="0.2">
      <c r="A7" s="77" t="s">
        <v>6</v>
      </c>
      <c r="B7" s="78" t="str">
        <f>IF(U!$B$12&lt;&gt;"",U!$B$12,"")</f>
        <v/>
      </c>
      <c r="C7" s="80"/>
      <c r="D7" s="80"/>
      <c r="E7" s="80"/>
      <c r="F7" s="80"/>
      <c r="G7" s="80"/>
      <c r="H7" s="80"/>
      <c r="I7" s="79"/>
    </row>
    <row r="8" spans="1:17" s="13" customFormat="1" ht="15.75" x14ac:dyDescent="0.2">
      <c r="A8" s="39" t="s">
        <v>76</v>
      </c>
      <c r="B8" s="80"/>
      <c r="C8" s="80"/>
      <c r="D8" s="80"/>
      <c r="E8" s="80"/>
      <c r="F8" s="80"/>
      <c r="G8" s="80"/>
      <c r="H8" s="80"/>
      <c r="I8" s="79"/>
      <c r="J8" s="26"/>
      <c r="K8" s="26"/>
      <c r="L8" s="26"/>
      <c r="M8" s="26"/>
      <c r="N8" s="26"/>
    </row>
    <row r="9" spans="1:17" x14ac:dyDescent="0.2">
      <c r="J9" s="9"/>
      <c r="K9" s="9"/>
      <c r="L9" s="9"/>
      <c r="M9" s="9"/>
      <c r="N9" s="9"/>
      <c r="O9" s="9"/>
      <c r="P9" s="9"/>
      <c r="Q9" s="9"/>
    </row>
    <row r="10" spans="1:17" x14ac:dyDescent="0.2">
      <c r="A10" s="153" t="s">
        <v>14</v>
      </c>
      <c r="B10" s="149"/>
      <c r="C10" s="35" t="s">
        <v>15</v>
      </c>
      <c r="D10" s="118" t="s">
        <v>43</v>
      </c>
      <c r="E10" s="118" t="s">
        <v>44</v>
      </c>
      <c r="F10" s="118" t="s">
        <v>45</v>
      </c>
      <c r="G10" s="118" t="s">
        <v>46</v>
      </c>
      <c r="H10" s="118" t="s">
        <v>47</v>
      </c>
      <c r="I10" s="118" t="s">
        <v>48</v>
      </c>
      <c r="J10" s="118" t="s">
        <v>49</v>
      </c>
      <c r="K10" s="118" t="s">
        <v>50</v>
      </c>
      <c r="L10" s="118" t="s">
        <v>51</v>
      </c>
      <c r="M10" s="118" t="s">
        <v>52</v>
      </c>
      <c r="N10" s="118" t="s">
        <v>53</v>
      </c>
      <c r="O10" s="118" t="s">
        <v>54</v>
      </c>
      <c r="P10" s="118" t="s">
        <v>79</v>
      </c>
    </row>
    <row r="11" spans="1:17" ht="12.75" customHeight="1" x14ac:dyDescent="0.2">
      <c r="A11" s="159" t="s">
        <v>77</v>
      </c>
      <c r="B11" s="52"/>
      <c r="C11" s="49" t="s">
        <v>16</v>
      </c>
      <c r="D11" s="119"/>
      <c r="E11" s="119"/>
      <c r="F11" s="119"/>
      <c r="G11" s="119"/>
      <c r="H11" s="119"/>
      <c r="I11" s="119"/>
      <c r="J11" s="119"/>
      <c r="K11" s="119"/>
      <c r="L11" s="119"/>
      <c r="M11" s="119"/>
      <c r="N11" s="119"/>
      <c r="O11" s="119"/>
      <c r="P11" s="120" t="str">
        <f>IF(SUM(D11:O11)&gt;0,SUM(D11:O11),"")</f>
        <v/>
      </c>
    </row>
    <row r="12" spans="1:17" ht="12.75" customHeight="1" x14ac:dyDescent="0.2">
      <c r="A12" s="157"/>
      <c r="B12" s="53"/>
      <c r="C12" s="54" t="s">
        <v>16</v>
      </c>
      <c r="D12" s="121"/>
      <c r="E12" s="121"/>
      <c r="F12" s="121"/>
      <c r="G12" s="121"/>
      <c r="H12" s="121"/>
      <c r="I12" s="121"/>
      <c r="J12" s="121"/>
      <c r="K12" s="121"/>
      <c r="L12" s="121"/>
      <c r="M12" s="121"/>
      <c r="N12" s="121"/>
      <c r="O12" s="121"/>
      <c r="P12" s="122" t="str">
        <f t="shared" ref="P12:P26" si="0">IF(SUM(D12:O12)&gt;0,SUM(D12:O12),"")</f>
        <v/>
      </c>
    </row>
    <row r="13" spans="1:17" ht="12.75" customHeight="1" x14ac:dyDescent="0.2">
      <c r="A13" s="157"/>
      <c r="B13" s="53"/>
      <c r="C13" s="54" t="s">
        <v>16</v>
      </c>
      <c r="D13" s="121"/>
      <c r="E13" s="121"/>
      <c r="F13" s="121"/>
      <c r="G13" s="121"/>
      <c r="H13" s="121"/>
      <c r="I13" s="121"/>
      <c r="J13" s="121"/>
      <c r="K13" s="121"/>
      <c r="L13" s="121"/>
      <c r="M13" s="121"/>
      <c r="N13" s="121"/>
      <c r="O13" s="121"/>
      <c r="P13" s="122" t="str">
        <f t="shared" si="0"/>
        <v/>
      </c>
    </row>
    <row r="14" spans="1:17" ht="12.75" customHeight="1" x14ac:dyDescent="0.2">
      <c r="A14" s="157"/>
      <c r="B14" s="53"/>
      <c r="C14" s="54" t="s">
        <v>16</v>
      </c>
      <c r="D14" s="121"/>
      <c r="E14" s="121"/>
      <c r="F14" s="121"/>
      <c r="G14" s="121"/>
      <c r="H14" s="121"/>
      <c r="I14" s="121"/>
      <c r="J14" s="121"/>
      <c r="K14" s="121"/>
      <c r="L14" s="121"/>
      <c r="M14" s="121"/>
      <c r="N14" s="121"/>
      <c r="O14" s="121"/>
      <c r="P14" s="122" t="str">
        <f t="shared" si="0"/>
        <v/>
      </c>
    </row>
    <row r="15" spans="1:17" ht="12.75" customHeight="1" x14ac:dyDescent="0.2">
      <c r="A15" s="157"/>
      <c r="B15" s="53"/>
      <c r="C15" s="54" t="s">
        <v>16</v>
      </c>
      <c r="D15" s="121"/>
      <c r="E15" s="121"/>
      <c r="F15" s="121"/>
      <c r="G15" s="121"/>
      <c r="H15" s="121"/>
      <c r="I15" s="121"/>
      <c r="J15" s="121"/>
      <c r="K15" s="121"/>
      <c r="L15" s="121"/>
      <c r="M15" s="121"/>
      <c r="N15" s="121"/>
      <c r="O15" s="121"/>
      <c r="P15" s="122" t="str">
        <f t="shared" si="0"/>
        <v/>
      </c>
    </row>
    <row r="16" spans="1:17" ht="12.75" customHeight="1" x14ac:dyDescent="0.2">
      <c r="A16" s="157"/>
      <c r="B16" s="53"/>
      <c r="C16" s="54" t="s">
        <v>16</v>
      </c>
      <c r="D16" s="121"/>
      <c r="E16" s="121"/>
      <c r="F16" s="121"/>
      <c r="G16" s="121"/>
      <c r="H16" s="121"/>
      <c r="I16" s="121"/>
      <c r="J16" s="121"/>
      <c r="K16" s="121"/>
      <c r="L16" s="121"/>
      <c r="M16" s="121"/>
      <c r="N16" s="121"/>
      <c r="O16" s="121"/>
      <c r="P16" s="122" t="str">
        <f t="shared" si="0"/>
        <v/>
      </c>
    </row>
    <row r="17" spans="1:17" ht="12.75" customHeight="1" x14ac:dyDescent="0.2">
      <c r="A17" s="157"/>
      <c r="B17" s="53"/>
      <c r="C17" s="54" t="s">
        <v>16</v>
      </c>
      <c r="D17" s="121"/>
      <c r="E17" s="121"/>
      <c r="F17" s="121"/>
      <c r="G17" s="121"/>
      <c r="H17" s="121"/>
      <c r="I17" s="121"/>
      <c r="J17" s="121"/>
      <c r="K17" s="121"/>
      <c r="L17" s="121"/>
      <c r="M17" s="121"/>
      <c r="N17" s="121"/>
      <c r="O17" s="121"/>
      <c r="P17" s="122" t="str">
        <f t="shared" si="0"/>
        <v/>
      </c>
    </row>
    <row r="18" spans="1:17" ht="12.75" customHeight="1" x14ac:dyDescent="0.2">
      <c r="A18" s="158"/>
      <c r="B18" s="55"/>
      <c r="C18" s="51" t="s">
        <v>16</v>
      </c>
      <c r="D18" s="114"/>
      <c r="E18" s="114"/>
      <c r="F18" s="114"/>
      <c r="G18" s="114"/>
      <c r="H18" s="114"/>
      <c r="I18" s="114"/>
      <c r="J18" s="114"/>
      <c r="K18" s="114"/>
      <c r="L18" s="114"/>
      <c r="M18" s="114"/>
      <c r="N18" s="114"/>
      <c r="O18" s="114"/>
      <c r="P18" s="123" t="str">
        <f t="shared" si="0"/>
        <v/>
      </c>
    </row>
    <row r="19" spans="1:17" ht="12.75" customHeight="1" x14ac:dyDescent="0.2">
      <c r="A19" s="157" t="s">
        <v>78</v>
      </c>
      <c r="B19" s="52"/>
      <c r="C19" s="49" t="s">
        <v>16</v>
      </c>
      <c r="D19" s="119"/>
      <c r="E19" s="119"/>
      <c r="F19" s="119"/>
      <c r="G19" s="119"/>
      <c r="H19" s="119"/>
      <c r="I19" s="119"/>
      <c r="J19" s="119"/>
      <c r="K19" s="119"/>
      <c r="L19" s="119"/>
      <c r="M19" s="119"/>
      <c r="N19" s="119"/>
      <c r="O19" s="119"/>
      <c r="P19" s="120" t="str">
        <f t="shared" si="0"/>
        <v/>
      </c>
    </row>
    <row r="20" spans="1:17" x14ac:dyDescent="0.2">
      <c r="A20" s="157"/>
      <c r="B20" s="53"/>
      <c r="C20" s="54" t="s">
        <v>16</v>
      </c>
      <c r="D20" s="121"/>
      <c r="E20" s="121"/>
      <c r="F20" s="121"/>
      <c r="G20" s="121"/>
      <c r="H20" s="121"/>
      <c r="I20" s="121"/>
      <c r="J20" s="121"/>
      <c r="K20" s="121"/>
      <c r="L20" s="121"/>
      <c r="M20" s="121"/>
      <c r="N20" s="121"/>
      <c r="O20" s="121"/>
      <c r="P20" s="122" t="str">
        <f t="shared" si="0"/>
        <v/>
      </c>
    </row>
    <row r="21" spans="1:17" x14ac:dyDescent="0.2">
      <c r="A21" s="157"/>
      <c r="B21" s="53"/>
      <c r="C21" s="54" t="s">
        <v>16</v>
      </c>
      <c r="D21" s="121"/>
      <c r="E21" s="121"/>
      <c r="F21" s="121"/>
      <c r="G21" s="121"/>
      <c r="H21" s="121"/>
      <c r="I21" s="121"/>
      <c r="J21" s="121"/>
      <c r="K21" s="121"/>
      <c r="L21" s="121"/>
      <c r="M21" s="121"/>
      <c r="N21" s="121"/>
      <c r="O21" s="121"/>
      <c r="P21" s="122" t="str">
        <f t="shared" si="0"/>
        <v/>
      </c>
    </row>
    <row r="22" spans="1:17" x14ac:dyDescent="0.2">
      <c r="A22" s="157"/>
      <c r="B22" s="53"/>
      <c r="C22" s="54" t="s">
        <v>16</v>
      </c>
      <c r="D22" s="121"/>
      <c r="E22" s="121"/>
      <c r="F22" s="121"/>
      <c r="G22" s="121"/>
      <c r="H22" s="121"/>
      <c r="I22" s="121"/>
      <c r="J22" s="121"/>
      <c r="K22" s="121"/>
      <c r="L22" s="121"/>
      <c r="M22" s="121"/>
      <c r="N22" s="121"/>
      <c r="O22" s="121"/>
      <c r="P22" s="122" t="str">
        <f t="shared" si="0"/>
        <v/>
      </c>
    </row>
    <row r="23" spans="1:17" x14ac:dyDescent="0.2">
      <c r="A23" s="157"/>
      <c r="B23" s="53"/>
      <c r="C23" s="54" t="s">
        <v>16</v>
      </c>
      <c r="D23" s="121"/>
      <c r="E23" s="121"/>
      <c r="F23" s="121"/>
      <c r="G23" s="121"/>
      <c r="H23" s="121"/>
      <c r="I23" s="121"/>
      <c r="J23" s="121"/>
      <c r="K23" s="121"/>
      <c r="L23" s="121"/>
      <c r="M23" s="121"/>
      <c r="N23" s="121"/>
      <c r="O23" s="121"/>
      <c r="P23" s="122" t="str">
        <f t="shared" si="0"/>
        <v/>
      </c>
    </row>
    <row r="24" spans="1:17" x14ac:dyDescent="0.2">
      <c r="A24" s="157"/>
      <c r="B24" s="53"/>
      <c r="C24" s="54" t="s">
        <v>16</v>
      </c>
      <c r="D24" s="121"/>
      <c r="E24" s="121"/>
      <c r="F24" s="121"/>
      <c r="G24" s="121"/>
      <c r="H24" s="121"/>
      <c r="I24" s="121"/>
      <c r="J24" s="121"/>
      <c r="K24" s="121"/>
      <c r="L24" s="121"/>
      <c r="M24" s="121"/>
      <c r="N24" s="121"/>
      <c r="O24" s="121"/>
      <c r="P24" s="122" t="str">
        <f t="shared" si="0"/>
        <v/>
      </c>
    </row>
    <row r="25" spans="1:17" x14ac:dyDescent="0.2">
      <c r="A25" s="157"/>
      <c r="B25" s="53"/>
      <c r="C25" s="54" t="s">
        <v>16</v>
      </c>
      <c r="D25" s="121"/>
      <c r="E25" s="121"/>
      <c r="F25" s="121"/>
      <c r="G25" s="121"/>
      <c r="H25" s="121"/>
      <c r="I25" s="121"/>
      <c r="J25" s="121"/>
      <c r="K25" s="121"/>
      <c r="L25" s="121"/>
      <c r="M25" s="121"/>
      <c r="N25" s="121"/>
      <c r="O25" s="121"/>
      <c r="P25" s="122" t="str">
        <f t="shared" si="0"/>
        <v/>
      </c>
    </row>
    <row r="26" spans="1:17" x14ac:dyDescent="0.2">
      <c r="A26" s="158"/>
      <c r="B26" s="55"/>
      <c r="C26" s="51" t="s">
        <v>16</v>
      </c>
      <c r="D26" s="114"/>
      <c r="E26" s="114"/>
      <c r="F26" s="114"/>
      <c r="G26" s="114"/>
      <c r="H26" s="114"/>
      <c r="I26" s="114"/>
      <c r="J26" s="114"/>
      <c r="K26" s="114"/>
      <c r="L26" s="114"/>
      <c r="M26" s="114"/>
      <c r="N26" s="114"/>
      <c r="O26" s="114"/>
      <c r="P26" s="123" t="str">
        <f t="shared" si="0"/>
        <v/>
      </c>
    </row>
    <row r="28" spans="1:17" s="2" customFormat="1" x14ac:dyDescent="0.2">
      <c r="A28" s="160" t="s">
        <v>91</v>
      </c>
      <c r="B28" s="161"/>
      <c r="C28" s="164"/>
      <c r="D28" s="165"/>
      <c r="E28" s="156" t="str">
        <f>IF(OR(C28="Leermeldung",MM_ImEx!B11&lt;&gt;"",MM_ImEx!B19&lt;&gt;"",SUM(MM_ImEx!$D$11:$O$26)&gt;0),"","Pflichtfeld!")</f>
        <v>Pflichtfeld!</v>
      </c>
    </row>
    <row r="29" spans="1:17" s="2" customFormat="1" x14ac:dyDescent="0.2">
      <c r="A29" s="162"/>
      <c r="B29" s="163"/>
      <c r="C29" s="166"/>
      <c r="D29" s="167"/>
      <c r="E29" s="156"/>
    </row>
    <row r="30" spans="1:17" x14ac:dyDescent="0.2">
      <c r="C30" s="24"/>
      <c r="D30" s="24"/>
      <c r="E30" s="24"/>
      <c r="Q30" s="16"/>
    </row>
    <row r="31" spans="1:17" x14ac:dyDescent="0.2">
      <c r="C31" s="38"/>
      <c r="D31" s="38"/>
      <c r="E31" s="38"/>
      <c r="F31" s="38"/>
      <c r="G31" s="38"/>
      <c r="Q31" s="16"/>
    </row>
    <row r="32" spans="1:17" ht="12.75" customHeight="1" x14ac:dyDescent="0.2">
      <c r="C32" s="9"/>
      <c r="D32" s="9"/>
      <c r="E32" s="9"/>
      <c r="F32" s="9"/>
      <c r="G32" s="9"/>
      <c r="H32" s="9"/>
      <c r="I32" s="9"/>
      <c r="Q32" s="9"/>
    </row>
    <row r="33" spans="3:17" x14ac:dyDescent="0.2">
      <c r="C33" s="9"/>
      <c r="D33" s="9"/>
      <c r="E33" s="9"/>
      <c r="F33" s="9"/>
      <c r="G33" s="9"/>
      <c r="H33" s="9"/>
      <c r="I33" s="9"/>
      <c r="Q33" s="9"/>
    </row>
    <row r="34" spans="3:17" x14ac:dyDescent="0.2">
      <c r="C34" s="9"/>
      <c r="D34" s="9"/>
      <c r="E34" s="9"/>
      <c r="F34" s="9"/>
      <c r="G34" s="9"/>
      <c r="H34" s="9"/>
      <c r="I34" s="9"/>
      <c r="Q34" s="9"/>
    </row>
    <row r="35" spans="3:17" x14ac:dyDescent="0.2">
      <c r="C35" s="9"/>
      <c r="D35" s="9"/>
      <c r="E35" s="9"/>
      <c r="F35" s="9"/>
      <c r="G35" s="9"/>
      <c r="H35" s="9"/>
      <c r="I35" s="9"/>
      <c r="Q35" s="9"/>
    </row>
    <row r="36" spans="3:17" x14ac:dyDescent="0.2">
      <c r="C36" s="9"/>
      <c r="D36" s="9"/>
      <c r="E36" s="9"/>
      <c r="F36" s="9"/>
      <c r="G36" s="9"/>
      <c r="H36" s="9"/>
      <c r="I36" s="9"/>
      <c r="Q36" s="9"/>
    </row>
    <row r="37" spans="3:17" x14ac:dyDescent="0.2">
      <c r="C37" s="9"/>
      <c r="D37" s="9"/>
      <c r="E37" s="9"/>
      <c r="F37" s="9"/>
      <c r="G37" s="9"/>
      <c r="H37" s="9"/>
      <c r="I37" s="9"/>
      <c r="Q37" s="9"/>
    </row>
    <row r="38" spans="3:17" x14ac:dyDescent="0.2">
      <c r="C38" s="9"/>
      <c r="D38" s="9"/>
      <c r="E38" s="9"/>
      <c r="F38" s="9"/>
      <c r="G38" s="9"/>
      <c r="H38" s="9"/>
      <c r="I38" s="9"/>
      <c r="Q38" s="9"/>
    </row>
    <row r="39" spans="3:17" s="10" customFormat="1" x14ac:dyDescent="0.2">
      <c r="G39" s="9"/>
      <c r="Q39" s="9"/>
    </row>
    <row r="40" spans="3:17" s="10" customFormat="1" x14ac:dyDescent="0.2">
      <c r="G40" s="9"/>
      <c r="Q40" s="9"/>
    </row>
    <row r="41" spans="3:17" s="10" customFormat="1" x14ac:dyDescent="0.2">
      <c r="G41" s="9"/>
      <c r="Q41" s="9"/>
    </row>
    <row r="42" spans="3:17" s="10" customFormat="1" x14ac:dyDescent="0.2">
      <c r="G42" s="9"/>
      <c r="Q42" s="9"/>
    </row>
    <row r="43" spans="3:17" s="10" customFormat="1" x14ac:dyDescent="0.2">
      <c r="G43" s="9"/>
      <c r="Q43" s="9"/>
    </row>
    <row r="44" spans="3:17" s="10" customFormat="1" x14ac:dyDescent="0.2">
      <c r="G44" s="9"/>
      <c r="Q44" s="9"/>
    </row>
    <row r="45" spans="3:17" s="10" customFormat="1" x14ac:dyDescent="0.2">
      <c r="G45" s="9"/>
      <c r="Q45" s="9"/>
    </row>
    <row r="46" spans="3:17" s="10" customFormat="1" x14ac:dyDescent="0.2">
      <c r="G46" s="9"/>
      <c r="Q46" s="9"/>
    </row>
    <row r="47" spans="3:17" s="10" customFormat="1" x14ac:dyDescent="0.2">
      <c r="G47" s="9"/>
      <c r="Q47" s="9"/>
    </row>
    <row r="48" spans="3:17" s="10" customFormat="1" x14ac:dyDescent="0.2">
      <c r="G48" s="9"/>
      <c r="Q48" s="9"/>
    </row>
    <row r="49" spans="2:17" s="10" customFormat="1" x14ac:dyDescent="0.2">
      <c r="G49" s="9"/>
      <c r="Q49" s="9"/>
    </row>
    <row r="50" spans="2:17" s="10" customFormat="1" x14ac:dyDescent="0.2">
      <c r="G50" s="9"/>
      <c r="Q50" s="9"/>
    </row>
    <row r="51" spans="2:17" s="10" customFormat="1" x14ac:dyDescent="0.2">
      <c r="Q51" s="9"/>
    </row>
    <row r="52" spans="2:17" s="10" customFormat="1" x14ac:dyDescent="0.2">
      <c r="G52" s="9"/>
      <c r="Q52" s="9"/>
    </row>
    <row r="53" spans="2:17" s="10" customFormat="1" x14ac:dyDescent="0.2">
      <c r="Q53" s="9"/>
    </row>
    <row r="54" spans="2:17" s="10" customFormat="1" x14ac:dyDescent="0.2">
      <c r="G54" s="9"/>
      <c r="Q54" s="9"/>
    </row>
    <row r="55" spans="2:17" x14ac:dyDescent="0.2">
      <c r="C55" s="9"/>
      <c r="D55" s="9"/>
      <c r="E55" s="9"/>
      <c r="F55" s="9"/>
      <c r="G55" s="9"/>
      <c r="Q55" s="9"/>
    </row>
    <row r="56" spans="2:17" x14ac:dyDescent="0.2">
      <c r="C56" s="9"/>
      <c r="D56" s="9"/>
      <c r="E56" s="9"/>
      <c r="F56" s="9"/>
      <c r="Q56" s="9"/>
    </row>
    <row r="57" spans="2:17" x14ac:dyDescent="0.2">
      <c r="C57" s="9"/>
      <c r="D57" s="9"/>
      <c r="E57" s="9"/>
      <c r="F57" s="9"/>
      <c r="G57" s="9"/>
      <c r="Q57" s="9"/>
    </row>
    <row r="58" spans="2:17" x14ac:dyDescent="0.2">
      <c r="C58" s="9"/>
      <c r="D58" s="9"/>
      <c r="E58" s="9"/>
      <c r="F58" s="9"/>
      <c r="G58" s="9"/>
      <c r="Q58" s="9"/>
    </row>
    <row r="59" spans="2:17" x14ac:dyDescent="0.2">
      <c r="C59" s="9"/>
      <c r="D59" s="9"/>
      <c r="E59" s="9"/>
      <c r="F59" s="9"/>
      <c r="G59" s="9"/>
      <c r="Q59" s="9"/>
    </row>
    <row r="60" spans="2:17" x14ac:dyDescent="0.2">
      <c r="C60" s="9"/>
      <c r="D60" s="9"/>
      <c r="E60" s="9"/>
      <c r="F60" s="9"/>
      <c r="G60" s="9"/>
      <c r="Q60" s="9"/>
    </row>
    <row r="61" spans="2:17" x14ac:dyDescent="0.2">
      <c r="C61" s="9"/>
      <c r="D61" s="9"/>
      <c r="E61" s="9"/>
      <c r="F61" s="9"/>
      <c r="G61" s="9"/>
      <c r="Q61" s="9"/>
    </row>
    <row r="62" spans="2:17" x14ac:dyDescent="0.2">
      <c r="B62" s="10"/>
      <c r="Q62" s="9"/>
    </row>
  </sheetData>
  <sheetProtection algorithmName="SHA-512" hashValue="jKI99vPYGCJy3rWqVfqWKflxdKECiuF1/IOvN3aRs+aMe0HPxBBnkZGcHrn16WUj76iltRDav+l7KC7JF2izFA==" saltValue="ASsYLaReYz/Qsr6REmqnMw==" spinCount="100000" sheet="1" objects="1" scenarios="1" formatCells="0" formatColumns="0" formatRows="0"/>
  <mergeCells count="6">
    <mergeCell ref="E28:E29"/>
    <mergeCell ref="A19:A26"/>
    <mergeCell ref="A10:B10"/>
    <mergeCell ref="A11:A18"/>
    <mergeCell ref="A28:B29"/>
    <mergeCell ref="C28:D29"/>
  </mergeCells>
  <conditionalFormatting sqref="B11:B18">
    <cfRule type="expression" dxfId="4" priority="46">
      <formula>AND($B11="",SUM($D11:$O11)&gt;0)</formula>
    </cfRule>
  </conditionalFormatting>
  <conditionalFormatting sqref="B19:B26">
    <cfRule type="expression" dxfId="3" priority="47">
      <formula>AND($B19="",SUM($D19:$O19)&gt;0)</formula>
    </cfRule>
  </conditionalFormatting>
  <conditionalFormatting sqref="C28 E28">
    <cfRule type="expression" dxfId="2" priority="48" stopIfTrue="1">
      <formula>AND(SUM($D$11:$O$26)=0,C28="")</formula>
    </cfRule>
  </conditionalFormatting>
  <dataValidations count="1">
    <dataValidation type="list" allowBlank="1" showInputMessage="1" showErrorMessage="1" sqref="C28 E28" xr:uid="{00000000-0002-0000-0000-000001000000}">
      <formula1>"Leermeldung,  "</formula1>
    </dataValidation>
  </dataValidations>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Übergabepunkte auswählen" prompt="Änderungen der Liste_x000a_im Blatt &quot;L&quot; möglich!" xr:uid="{00000000-0002-0000-0300-000000000000}">
          <x14:formula1>
            <xm:f>L!$D$10:$D$40</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fitToPage="1"/>
  </sheetPr>
  <dimension ref="A1:I36"/>
  <sheetViews>
    <sheetView showGridLines="0" showOutlineSymbols="0" workbookViewId="0"/>
  </sheetViews>
  <sheetFormatPr baseColWidth="10" defaultColWidth="10.42578125" defaultRowHeight="12.75" x14ac:dyDescent="0.2"/>
  <cols>
    <col min="1" max="1" width="40.42578125" style="27" customWidth="1"/>
    <col min="2" max="4" width="22.42578125" style="27" customWidth="1"/>
    <col min="5" max="7" width="20.42578125" style="27" customWidth="1"/>
    <col min="8" max="258" width="10.42578125" style="27"/>
    <col min="259" max="259" width="40.42578125" style="27" customWidth="1"/>
    <col min="260" max="260" width="20.42578125" style="27" customWidth="1"/>
    <col min="261" max="261" width="30.42578125" style="27" customWidth="1"/>
    <col min="262" max="514" width="10.42578125" style="27"/>
    <col min="515" max="515" width="40.42578125" style="27" customWidth="1"/>
    <col min="516" max="516" width="20.42578125" style="27" customWidth="1"/>
    <col min="517" max="517" width="30.42578125" style="27" customWidth="1"/>
    <col min="518" max="770" width="10.42578125" style="27"/>
    <col min="771" max="771" width="40.42578125" style="27" customWidth="1"/>
    <col min="772" max="772" width="20.42578125" style="27" customWidth="1"/>
    <col min="773" max="773" width="30.42578125" style="27" customWidth="1"/>
    <col min="774" max="1026" width="10.42578125" style="27"/>
    <col min="1027" max="1027" width="40.42578125" style="27" customWidth="1"/>
    <col min="1028" max="1028" width="20.42578125" style="27" customWidth="1"/>
    <col min="1029" max="1029" width="30.42578125" style="27" customWidth="1"/>
    <col min="1030" max="1282" width="10.42578125" style="27"/>
    <col min="1283" max="1283" width="40.42578125" style="27" customWidth="1"/>
    <col min="1284" max="1284" width="20.42578125" style="27" customWidth="1"/>
    <col min="1285" max="1285" width="30.42578125" style="27" customWidth="1"/>
    <col min="1286" max="1538" width="10.42578125" style="27"/>
    <col min="1539" max="1539" width="40.42578125" style="27" customWidth="1"/>
    <col min="1540" max="1540" width="20.42578125" style="27" customWidth="1"/>
    <col min="1541" max="1541" width="30.42578125" style="27" customWidth="1"/>
    <col min="1542" max="1794" width="10.42578125" style="27"/>
    <col min="1795" max="1795" width="40.42578125" style="27" customWidth="1"/>
    <col min="1796" max="1796" width="20.42578125" style="27" customWidth="1"/>
    <col min="1797" max="1797" width="30.42578125" style="27" customWidth="1"/>
    <col min="1798" max="2050" width="10.42578125" style="27"/>
    <col min="2051" max="2051" width="40.42578125" style="27" customWidth="1"/>
    <col min="2052" max="2052" width="20.42578125" style="27" customWidth="1"/>
    <col min="2053" max="2053" width="30.42578125" style="27" customWidth="1"/>
    <col min="2054" max="2306" width="10.42578125" style="27"/>
    <col min="2307" max="2307" width="40.42578125" style="27" customWidth="1"/>
    <col min="2308" max="2308" width="20.42578125" style="27" customWidth="1"/>
    <col min="2309" max="2309" width="30.42578125" style="27" customWidth="1"/>
    <col min="2310" max="2562" width="10.42578125" style="27"/>
    <col min="2563" max="2563" width="40.42578125" style="27" customWidth="1"/>
    <col min="2564" max="2564" width="20.42578125" style="27" customWidth="1"/>
    <col min="2565" max="2565" width="30.42578125" style="27" customWidth="1"/>
    <col min="2566" max="2818" width="10.42578125" style="27"/>
    <col min="2819" max="2819" width="40.42578125" style="27" customWidth="1"/>
    <col min="2820" max="2820" width="20.42578125" style="27" customWidth="1"/>
    <col min="2821" max="2821" width="30.42578125" style="27" customWidth="1"/>
    <col min="2822" max="3074" width="10.42578125" style="27"/>
    <col min="3075" max="3075" width="40.42578125" style="27" customWidth="1"/>
    <col min="3076" max="3076" width="20.42578125" style="27" customWidth="1"/>
    <col min="3077" max="3077" width="30.42578125" style="27" customWidth="1"/>
    <col min="3078" max="3330" width="10.42578125" style="27"/>
    <col min="3331" max="3331" width="40.42578125" style="27" customWidth="1"/>
    <col min="3332" max="3332" width="20.42578125" style="27" customWidth="1"/>
    <col min="3333" max="3333" width="30.42578125" style="27" customWidth="1"/>
    <col min="3334" max="3586" width="10.42578125" style="27"/>
    <col min="3587" max="3587" width="40.42578125" style="27" customWidth="1"/>
    <col min="3588" max="3588" width="20.42578125" style="27" customWidth="1"/>
    <col min="3589" max="3589" width="30.42578125" style="27" customWidth="1"/>
    <col min="3590" max="3842" width="10.42578125" style="27"/>
    <col min="3843" max="3843" width="40.42578125" style="27" customWidth="1"/>
    <col min="3844" max="3844" width="20.42578125" style="27" customWidth="1"/>
    <col min="3845" max="3845" width="30.42578125" style="27" customWidth="1"/>
    <col min="3846" max="4098" width="10.42578125" style="27"/>
    <col min="4099" max="4099" width="40.42578125" style="27" customWidth="1"/>
    <col min="4100" max="4100" width="20.42578125" style="27" customWidth="1"/>
    <col min="4101" max="4101" width="30.42578125" style="27" customWidth="1"/>
    <col min="4102" max="4354" width="10.42578125" style="27"/>
    <col min="4355" max="4355" width="40.42578125" style="27" customWidth="1"/>
    <col min="4356" max="4356" width="20.42578125" style="27" customWidth="1"/>
    <col min="4357" max="4357" width="30.42578125" style="27" customWidth="1"/>
    <col min="4358" max="4610" width="10.42578125" style="27"/>
    <col min="4611" max="4611" width="40.42578125" style="27" customWidth="1"/>
    <col min="4612" max="4612" width="20.42578125" style="27" customWidth="1"/>
    <col min="4613" max="4613" width="30.42578125" style="27" customWidth="1"/>
    <col min="4614" max="4866" width="10.42578125" style="27"/>
    <col min="4867" max="4867" width="40.42578125" style="27" customWidth="1"/>
    <col min="4868" max="4868" width="20.42578125" style="27" customWidth="1"/>
    <col min="4869" max="4869" width="30.42578125" style="27" customWidth="1"/>
    <col min="4870" max="5122" width="10.42578125" style="27"/>
    <col min="5123" max="5123" width="40.42578125" style="27" customWidth="1"/>
    <col min="5124" max="5124" width="20.42578125" style="27" customWidth="1"/>
    <col min="5125" max="5125" width="30.42578125" style="27" customWidth="1"/>
    <col min="5126" max="5378" width="10.42578125" style="27"/>
    <col min="5379" max="5379" width="40.42578125" style="27" customWidth="1"/>
    <col min="5380" max="5380" width="20.42578125" style="27" customWidth="1"/>
    <col min="5381" max="5381" width="30.42578125" style="27" customWidth="1"/>
    <col min="5382" max="5634" width="10.42578125" style="27"/>
    <col min="5635" max="5635" width="40.42578125" style="27" customWidth="1"/>
    <col min="5636" max="5636" width="20.42578125" style="27" customWidth="1"/>
    <col min="5637" max="5637" width="30.42578125" style="27" customWidth="1"/>
    <col min="5638" max="5890" width="10.42578125" style="27"/>
    <col min="5891" max="5891" width="40.42578125" style="27" customWidth="1"/>
    <col min="5892" max="5892" width="20.42578125" style="27" customWidth="1"/>
    <col min="5893" max="5893" width="30.42578125" style="27" customWidth="1"/>
    <col min="5894" max="6146" width="10.42578125" style="27"/>
    <col min="6147" max="6147" width="40.42578125" style="27" customWidth="1"/>
    <col min="6148" max="6148" width="20.42578125" style="27" customWidth="1"/>
    <col min="6149" max="6149" width="30.42578125" style="27" customWidth="1"/>
    <col min="6150" max="6402" width="10.42578125" style="27"/>
    <col min="6403" max="6403" width="40.42578125" style="27" customWidth="1"/>
    <col min="6404" max="6404" width="20.42578125" style="27" customWidth="1"/>
    <col min="6405" max="6405" width="30.42578125" style="27" customWidth="1"/>
    <col min="6406" max="6658" width="10.42578125" style="27"/>
    <col min="6659" max="6659" width="40.42578125" style="27" customWidth="1"/>
    <col min="6660" max="6660" width="20.42578125" style="27" customWidth="1"/>
    <col min="6661" max="6661" width="30.42578125" style="27" customWidth="1"/>
    <col min="6662" max="6914" width="10.42578125" style="27"/>
    <col min="6915" max="6915" width="40.42578125" style="27" customWidth="1"/>
    <col min="6916" max="6916" width="20.42578125" style="27" customWidth="1"/>
    <col min="6917" max="6917" width="30.42578125" style="27" customWidth="1"/>
    <col min="6918" max="7170" width="10.42578125" style="27"/>
    <col min="7171" max="7171" width="40.42578125" style="27" customWidth="1"/>
    <col min="7172" max="7172" width="20.42578125" style="27" customWidth="1"/>
    <col min="7173" max="7173" width="30.42578125" style="27" customWidth="1"/>
    <col min="7174" max="7426" width="10.42578125" style="27"/>
    <col min="7427" max="7427" width="40.42578125" style="27" customWidth="1"/>
    <col min="7428" max="7428" width="20.42578125" style="27" customWidth="1"/>
    <col min="7429" max="7429" width="30.42578125" style="27" customWidth="1"/>
    <col min="7430" max="7682" width="10.42578125" style="27"/>
    <col min="7683" max="7683" width="40.42578125" style="27" customWidth="1"/>
    <col min="7684" max="7684" width="20.42578125" style="27" customWidth="1"/>
    <col min="7685" max="7685" width="30.42578125" style="27" customWidth="1"/>
    <col min="7686" max="7938" width="10.42578125" style="27"/>
    <col min="7939" max="7939" width="40.42578125" style="27" customWidth="1"/>
    <col min="7940" max="7940" width="20.42578125" style="27" customWidth="1"/>
    <col min="7941" max="7941" width="30.42578125" style="27" customWidth="1"/>
    <col min="7942" max="8194" width="10.42578125" style="27"/>
    <col min="8195" max="8195" width="40.42578125" style="27" customWidth="1"/>
    <col min="8196" max="8196" width="20.42578125" style="27" customWidth="1"/>
    <col min="8197" max="8197" width="30.42578125" style="27" customWidth="1"/>
    <col min="8198" max="8450" width="10.42578125" style="27"/>
    <col min="8451" max="8451" width="40.42578125" style="27" customWidth="1"/>
    <col min="8452" max="8452" width="20.42578125" style="27" customWidth="1"/>
    <col min="8453" max="8453" width="30.42578125" style="27" customWidth="1"/>
    <col min="8454" max="8706" width="10.42578125" style="27"/>
    <col min="8707" max="8707" width="40.42578125" style="27" customWidth="1"/>
    <col min="8708" max="8708" width="20.42578125" style="27" customWidth="1"/>
    <col min="8709" max="8709" width="30.42578125" style="27" customWidth="1"/>
    <col min="8710" max="8962" width="10.42578125" style="27"/>
    <col min="8963" max="8963" width="40.42578125" style="27" customWidth="1"/>
    <col min="8964" max="8964" width="20.42578125" style="27" customWidth="1"/>
    <col min="8965" max="8965" width="30.42578125" style="27" customWidth="1"/>
    <col min="8966" max="9218" width="10.42578125" style="27"/>
    <col min="9219" max="9219" width="40.42578125" style="27" customWidth="1"/>
    <col min="9220" max="9220" width="20.42578125" style="27" customWidth="1"/>
    <col min="9221" max="9221" width="30.42578125" style="27" customWidth="1"/>
    <col min="9222" max="9474" width="10.42578125" style="27"/>
    <col min="9475" max="9475" width="40.42578125" style="27" customWidth="1"/>
    <col min="9476" max="9476" width="20.42578125" style="27" customWidth="1"/>
    <col min="9477" max="9477" width="30.42578125" style="27" customWidth="1"/>
    <col min="9478" max="9730" width="10.42578125" style="27"/>
    <col min="9731" max="9731" width="40.42578125" style="27" customWidth="1"/>
    <col min="9732" max="9732" width="20.42578125" style="27" customWidth="1"/>
    <col min="9733" max="9733" width="30.42578125" style="27" customWidth="1"/>
    <col min="9734" max="9986" width="10.42578125" style="27"/>
    <col min="9987" max="9987" width="40.42578125" style="27" customWidth="1"/>
    <col min="9988" max="9988" width="20.42578125" style="27" customWidth="1"/>
    <col min="9989" max="9989" width="30.42578125" style="27" customWidth="1"/>
    <col min="9990" max="10242" width="10.42578125" style="27"/>
    <col min="10243" max="10243" width="40.42578125" style="27" customWidth="1"/>
    <col min="10244" max="10244" width="20.42578125" style="27" customWidth="1"/>
    <col min="10245" max="10245" width="30.42578125" style="27" customWidth="1"/>
    <col min="10246" max="10498" width="10.42578125" style="27"/>
    <col min="10499" max="10499" width="40.42578125" style="27" customWidth="1"/>
    <col min="10500" max="10500" width="20.42578125" style="27" customWidth="1"/>
    <col min="10501" max="10501" width="30.42578125" style="27" customWidth="1"/>
    <col min="10502" max="10754" width="10.42578125" style="27"/>
    <col min="10755" max="10755" width="40.42578125" style="27" customWidth="1"/>
    <col min="10756" max="10756" width="20.42578125" style="27" customWidth="1"/>
    <col min="10757" max="10757" width="30.42578125" style="27" customWidth="1"/>
    <col min="10758" max="11010" width="10.42578125" style="27"/>
    <col min="11011" max="11011" width="40.42578125" style="27" customWidth="1"/>
    <col min="11012" max="11012" width="20.42578125" style="27" customWidth="1"/>
    <col min="11013" max="11013" width="30.42578125" style="27" customWidth="1"/>
    <col min="11014" max="11266" width="10.42578125" style="27"/>
    <col min="11267" max="11267" width="40.42578125" style="27" customWidth="1"/>
    <col min="11268" max="11268" width="20.42578125" style="27" customWidth="1"/>
    <col min="11269" max="11269" width="30.42578125" style="27" customWidth="1"/>
    <col min="11270" max="11522" width="10.42578125" style="27"/>
    <col min="11523" max="11523" width="40.42578125" style="27" customWidth="1"/>
    <col min="11524" max="11524" width="20.42578125" style="27" customWidth="1"/>
    <col min="11525" max="11525" width="30.42578125" style="27" customWidth="1"/>
    <col min="11526" max="11778" width="10.42578125" style="27"/>
    <col min="11779" max="11779" width="40.42578125" style="27" customWidth="1"/>
    <col min="11780" max="11780" width="20.42578125" style="27" customWidth="1"/>
    <col min="11781" max="11781" width="30.42578125" style="27" customWidth="1"/>
    <col min="11782" max="12034" width="10.42578125" style="27"/>
    <col min="12035" max="12035" width="40.42578125" style="27" customWidth="1"/>
    <col min="12036" max="12036" width="20.42578125" style="27" customWidth="1"/>
    <col min="12037" max="12037" width="30.42578125" style="27" customWidth="1"/>
    <col min="12038" max="12290" width="10.42578125" style="27"/>
    <col min="12291" max="12291" width="40.42578125" style="27" customWidth="1"/>
    <col min="12292" max="12292" width="20.42578125" style="27" customWidth="1"/>
    <col min="12293" max="12293" width="30.42578125" style="27" customWidth="1"/>
    <col min="12294" max="12546" width="10.42578125" style="27"/>
    <col min="12547" max="12547" width="40.42578125" style="27" customWidth="1"/>
    <col min="12548" max="12548" width="20.42578125" style="27" customWidth="1"/>
    <col min="12549" max="12549" width="30.42578125" style="27" customWidth="1"/>
    <col min="12550" max="12802" width="10.42578125" style="27"/>
    <col min="12803" max="12803" width="40.42578125" style="27" customWidth="1"/>
    <col min="12804" max="12804" width="20.42578125" style="27" customWidth="1"/>
    <col min="12805" max="12805" width="30.42578125" style="27" customWidth="1"/>
    <col min="12806" max="13058" width="10.42578125" style="27"/>
    <col min="13059" max="13059" width="40.42578125" style="27" customWidth="1"/>
    <col min="13060" max="13060" width="20.42578125" style="27" customWidth="1"/>
    <col min="13061" max="13061" width="30.42578125" style="27" customWidth="1"/>
    <col min="13062" max="13314" width="10.42578125" style="27"/>
    <col min="13315" max="13315" width="40.42578125" style="27" customWidth="1"/>
    <col min="13316" max="13316" width="20.42578125" style="27" customWidth="1"/>
    <col min="13317" max="13317" width="30.42578125" style="27" customWidth="1"/>
    <col min="13318" max="13570" width="10.42578125" style="27"/>
    <col min="13571" max="13571" width="40.42578125" style="27" customWidth="1"/>
    <col min="13572" max="13572" width="20.42578125" style="27" customWidth="1"/>
    <col min="13573" max="13573" width="30.42578125" style="27" customWidth="1"/>
    <col min="13574" max="13826" width="10.42578125" style="27"/>
    <col min="13827" max="13827" width="40.42578125" style="27" customWidth="1"/>
    <col min="13828" max="13828" width="20.42578125" style="27" customWidth="1"/>
    <col min="13829" max="13829" width="30.42578125" style="27" customWidth="1"/>
    <col min="13830" max="14082" width="10.42578125" style="27"/>
    <col min="14083" max="14083" width="40.42578125" style="27" customWidth="1"/>
    <col min="14084" max="14084" width="20.42578125" style="27" customWidth="1"/>
    <col min="14085" max="14085" width="30.42578125" style="27" customWidth="1"/>
    <col min="14086" max="14338" width="10.42578125" style="27"/>
    <col min="14339" max="14339" width="40.42578125" style="27" customWidth="1"/>
    <col min="14340" max="14340" width="20.42578125" style="27" customWidth="1"/>
    <col min="14341" max="14341" width="30.42578125" style="27" customWidth="1"/>
    <col min="14342" max="14594" width="10.42578125" style="27"/>
    <col min="14595" max="14595" width="40.42578125" style="27" customWidth="1"/>
    <col min="14596" max="14596" width="20.42578125" style="27" customWidth="1"/>
    <col min="14597" max="14597" width="30.42578125" style="27" customWidth="1"/>
    <col min="14598" max="14850" width="10.42578125" style="27"/>
    <col min="14851" max="14851" width="40.42578125" style="27" customWidth="1"/>
    <col min="14852" max="14852" width="20.42578125" style="27" customWidth="1"/>
    <col min="14853" max="14853" width="30.42578125" style="27" customWidth="1"/>
    <col min="14854" max="15106" width="10.42578125" style="27"/>
    <col min="15107" max="15107" width="40.42578125" style="27" customWidth="1"/>
    <col min="15108" max="15108" width="20.42578125" style="27" customWidth="1"/>
    <col min="15109" max="15109" width="30.42578125" style="27" customWidth="1"/>
    <col min="15110" max="15362" width="10.42578125" style="27"/>
    <col min="15363" max="15363" width="40.42578125" style="27" customWidth="1"/>
    <col min="15364" max="15364" width="20.42578125" style="27" customWidth="1"/>
    <col min="15365" max="15365" width="30.42578125" style="27" customWidth="1"/>
    <col min="15366" max="15618" width="10.42578125" style="27"/>
    <col min="15619" max="15619" width="40.42578125" style="27" customWidth="1"/>
    <col min="15620" max="15620" width="20.42578125" style="27" customWidth="1"/>
    <col min="15621" max="15621" width="30.42578125" style="27" customWidth="1"/>
    <col min="15622" max="15874" width="10.42578125" style="27"/>
    <col min="15875" max="15875" width="40.42578125" style="27" customWidth="1"/>
    <col min="15876" max="15876" width="20.42578125" style="27" customWidth="1"/>
    <col min="15877" max="15877" width="30.42578125" style="27" customWidth="1"/>
    <col min="15878" max="16130" width="10.42578125" style="27"/>
    <col min="16131" max="16131" width="40.42578125" style="27" customWidth="1"/>
    <col min="16132" max="16132" width="20.42578125" style="27" customWidth="1"/>
    <col min="16133" max="16133" width="30.42578125" style="27" customWidth="1"/>
    <col min="16134" max="16384" width="10.42578125" style="27"/>
  </cols>
  <sheetData>
    <row r="1" spans="1:9" s="13" customFormat="1" ht="15.75" customHeight="1" x14ac:dyDescent="0.25">
      <c r="A1" s="24"/>
      <c r="B1" s="45" t="s">
        <v>71</v>
      </c>
      <c r="C1" s="9"/>
      <c r="D1" s="9"/>
      <c r="E1" s="9"/>
      <c r="F1" s="9"/>
    </row>
    <row r="2" spans="1:9" s="13" customFormat="1" ht="15.75" customHeight="1" x14ac:dyDescent="0.2">
      <c r="A2" s="9"/>
      <c r="B2" s="25"/>
      <c r="C2" s="9"/>
      <c r="D2" s="9"/>
      <c r="E2" s="12"/>
      <c r="F2" s="21"/>
    </row>
    <row r="3" spans="1:9" s="13" customFormat="1" ht="15.75" customHeight="1" x14ac:dyDescent="0.2">
      <c r="A3" s="24"/>
      <c r="B3" s="24"/>
      <c r="C3" s="9"/>
      <c r="D3" s="9"/>
      <c r="E3" s="12"/>
      <c r="F3" s="21"/>
    </row>
    <row r="4" spans="1:9" s="13" customFormat="1" ht="15.75" customHeight="1" x14ac:dyDescent="0.2">
      <c r="A4" s="25" t="s">
        <v>0</v>
      </c>
      <c r="B4" s="9"/>
      <c r="C4" s="9"/>
      <c r="D4" s="9"/>
      <c r="E4" s="21"/>
      <c r="F4" s="21"/>
    </row>
    <row r="5" spans="1:9" s="13" customFormat="1" ht="15.75" x14ac:dyDescent="0.2">
      <c r="A5" s="39" t="str">
        <f>"Jahreswerte Betreiber von Speicheranlagen "&amp;U!$B$11</f>
        <v>Jahreswerte Betreiber von Speicheranlagen 2026</v>
      </c>
      <c r="B5" s="76"/>
      <c r="C5" s="74"/>
      <c r="D5" s="75"/>
      <c r="E5" s="21"/>
      <c r="F5" s="21"/>
    </row>
    <row r="6" spans="1:9" s="13" customFormat="1" ht="15.75" x14ac:dyDescent="0.2">
      <c r="A6" s="34" t="s">
        <v>6</v>
      </c>
      <c r="B6" s="39" t="str">
        <f>IF(U!$B$12&lt;&gt;"",U!$B$12,"")</f>
        <v/>
      </c>
      <c r="C6" s="60"/>
      <c r="D6" s="61"/>
      <c r="E6" s="21"/>
      <c r="F6" s="21"/>
    </row>
    <row r="7" spans="1:9" s="13" customFormat="1" ht="15.75" x14ac:dyDescent="0.2">
      <c r="A7" s="62" t="s">
        <v>83</v>
      </c>
      <c r="B7" s="63"/>
      <c r="C7" s="63"/>
      <c r="D7" s="63"/>
      <c r="F7" s="22"/>
    </row>
    <row r="8" spans="1:9" s="13" customFormat="1" x14ac:dyDescent="0.2">
      <c r="F8" s="22"/>
    </row>
    <row r="9" spans="1:9" s="23" customFormat="1" ht="25.5" customHeight="1" x14ac:dyDescent="0.2">
      <c r="A9" s="168" t="s">
        <v>40</v>
      </c>
      <c r="B9" s="170" t="s">
        <v>41</v>
      </c>
      <c r="C9" s="170" t="s">
        <v>42</v>
      </c>
      <c r="D9" s="170" t="s">
        <v>89</v>
      </c>
      <c r="E9" s="13"/>
      <c r="F9" s="13"/>
    </row>
    <row r="10" spans="1:9" s="9" customFormat="1" ht="25.5" customHeight="1" x14ac:dyDescent="0.2">
      <c r="A10" s="169"/>
      <c r="B10" s="171"/>
      <c r="C10" s="171"/>
      <c r="D10" s="171"/>
      <c r="G10" s="23"/>
      <c r="H10" s="23"/>
      <c r="I10" s="23"/>
    </row>
    <row r="11" spans="1:9" s="9" customFormat="1" x14ac:dyDescent="0.2">
      <c r="A11" s="57"/>
      <c r="B11" s="68"/>
      <c r="C11" s="68"/>
      <c r="D11" s="64"/>
      <c r="E11" s="13"/>
      <c r="F11" s="13"/>
      <c r="G11" s="23"/>
      <c r="H11" s="23"/>
      <c r="I11" s="23"/>
    </row>
    <row r="12" spans="1:9" s="9" customFormat="1" x14ac:dyDescent="0.2">
      <c r="A12" s="58"/>
      <c r="B12" s="69"/>
      <c r="C12" s="69"/>
      <c r="D12" s="65"/>
      <c r="E12" s="13"/>
      <c r="F12" s="13"/>
      <c r="G12" s="23"/>
      <c r="H12" s="23"/>
      <c r="I12" s="23"/>
    </row>
    <row r="13" spans="1:9" s="9" customFormat="1" x14ac:dyDescent="0.2">
      <c r="A13" s="58"/>
      <c r="B13" s="69"/>
      <c r="C13" s="69"/>
      <c r="D13" s="65"/>
      <c r="E13" s="13"/>
      <c r="F13" s="13"/>
      <c r="G13" s="23"/>
      <c r="H13" s="23"/>
      <c r="I13" s="23"/>
    </row>
    <row r="14" spans="1:9" s="9" customFormat="1" x14ac:dyDescent="0.2">
      <c r="A14" s="58"/>
      <c r="B14" s="69"/>
      <c r="C14" s="69"/>
      <c r="D14" s="65"/>
      <c r="E14" s="13"/>
      <c r="F14" s="13"/>
      <c r="G14" s="23"/>
      <c r="H14" s="23"/>
      <c r="I14" s="23"/>
    </row>
    <row r="15" spans="1:9" s="9" customFormat="1" x14ac:dyDescent="0.2">
      <c r="A15" s="58"/>
      <c r="B15" s="69"/>
      <c r="C15" s="69"/>
      <c r="D15" s="65"/>
      <c r="E15" s="13"/>
      <c r="F15" s="13"/>
      <c r="G15" s="23"/>
      <c r="H15" s="23"/>
      <c r="I15" s="23"/>
    </row>
    <row r="16" spans="1:9" s="9" customFormat="1" x14ac:dyDescent="0.2">
      <c r="A16" s="58"/>
      <c r="B16" s="69"/>
      <c r="C16" s="69"/>
      <c r="D16" s="65"/>
      <c r="E16" s="13"/>
      <c r="F16" s="13"/>
      <c r="G16" s="23"/>
      <c r="H16" s="23"/>
      <c r="I16" s="23"/>
    </row>
    <row r="17" spans="1:4" s="9" customFormat="1" x14ac:dyDescent="0.2">
      <c r="A17" s="58"/>
      <c r="B17" s="69"/>
      <c r="C17" s="69"/>
      <c r="D17" s="65"/>
    </row>
    <row r="18" spans="1:4" s="9" customFormat="1" x14ac:dyDescent="0.2">
      <c r="A18" s="58"/>
      <c r="B18" s="69"/>
      <c r="C18" s="69"/>
      <c r="D18" s="65"/>
    </row>
    <row r="19" spans="1:4" s="9" customFormat="1" x14ac:dyDescent="0.2">
      <c r="A19" s="58"/>
      <c r="B19" s="69"/>
      <c r="C19" s="69"/>
      <c r="D19" s="65"/>
    </row>
    <row r="20" spans="1:4" s="9" customFormat="1" x14ac:dyDescent="0.2">
      <c r="A20" s="58"/>
      <c r="B20" s="69"/>
      <c r="C20" s="69"/>
      <c r="D20" s="65"/>
    </row>
    <row r="21" spans="1:4" s="9" customFormat="1" x14ac:dyDescent="0.2">
      <c r="A21" s="58"/>
      <c r="B21" s="69"/>
      <c r="C21" s="69"/>
      <c r="D21" s="65"/>
    </row>
    <row r="22" spans="1:4" s="9" customFormat="1" x14ac:dyDescent="0.2">
      <c r="A22" s="58"/>
      <c r="B22" s="69"/>
      <c r="C22" s="69"/>
      <c r="D22" s="65"/>
    </row>
    <row r="23" spans="1:4" s="9" customFormat="1" x14ac:dyDescent="0.2">
      <c r="A23" s="58"/>
      <c r="B23" s="69"/>
      <c r="C23" s="69"/>
      <c r="D23" s="65"/>
    </row>
    <row r="24" spans="1:4" s="9" customFormat="1" x14ac:dyDescent="0.2">
      <c r="A24" s="58"/>
      <c r="B24" s="69"/>
      <c r="C24" s="69"/>
      <c r="D24" s="65"/>
    </row>
    <row r="25" spans="1:4" s="9" customFormat="1" x14ac:dyDescent="0.2">
      <c r="A25" s="58"/>
      <c r="B25" s="69"/>
      <c r="C25" s="69"/>
      <c r="D25" s="65"/>
    </row>
    <row r="26" spans="1:4" s="9" customFormat="1" x14ac:dyDescent="0.2">
      <c r="A26" s="58"/>
      <c r="B26" s="69"/>
      <c r="C26" s="69"/>
      <c r="D26" s="65"/>
    </row>
    <row r="27" spans="1:4" s="9" customFormat="1" x14ac:dyDescent="0.2">
      <c r="A27" s="58"/>
      <c r="B27" s="69"/>
      <c r="C27" s="69"/>
      <c r="D27" s="65"/>
    </row>
    <row r="28" spans="1:4" s="9" customFormat="1" x14ac:dyDescent="0.2">
      <c r="A28" s="58"/>
      <c r="B28" s="69"/>
      <c r="C28" s="69"/>
      <c r="D28" s="65"/>
    </row>
    <row r="29" spans="1:4" s="9" customFormat="1" x14ac:dyDescent="0.2">
      <c r="A29" s="58"/>
      <c r="B29" s="69"/>
      <c r="C29" s="69"/>
      <c r="D29" s="65"/>
    </row>
    <row r="30" spans="1:4" x14ac:dyDescent="0.2">
      <c r="A30" s="58"/>
      <c r="B30" s="69"/>
      <c r="C30" s="69"/>
      <c r="D30" s="65"/>
    </row>
    <row r="31" spans="1:4" x14ac:dyDescent="0.2">
      <c r="A31" s="9"/>
      <c r="B31" s="9"/>
      <c r="C31" s="10"/>
    </row>
    <row r="32" spans="1:4" s="2" customFormat="1" ht="12.75" customHeight="1" x14ac:dyDescent="0.2">
      <c r="A32" s="160" t="s">
        <v>90</v>
      </c>
      <c r="B32" s="161"/>
      <c r="C32" s="172"/>
      <c r="D32" s="156" t="str">
        <f>IF(AND(COUNTA(JJ_GK!$A$11:$E$29)=0,C32=""),"Pflichtfeld!","")</f>
        <v>Pflichtfeld!</v>
      </c>
    </row>
    <row r="33" spans="1:4" s="2" customFormat="1" x14ac:dyDescent="0.2">
      <c r="A33" s="162"/>
      <c r="B33" s="163"/>
      <c r="C33" s="173"/>
      <c r="D33" s="156"/>
    </row>
    <row r="34" spans="1:4" x14ac:dyDescent="0.2">
      <c r="A34" s="9"/>
      <c r="B34" s="9"/>
      <c r="C34" s="10"/>
    </row>
    <row r="35" spans="1:4" x14ac:dyDescent="0.2">
      <c r="A35" s="9"/>
      <c r="B35" s="9"/>
      <c r="C35" s="10"/>
    </row>
    <row r="36" spans="1:4" x14ac:dyDescent="0.2">
      <c r="A36" s="9"/>
      <c r="B36" s="9"/>
      <c r="C36" s="9"/>
    </row>
  </sheetData>
  <sheetProtection algorithmName="SHA-512" hashValue="gCokySXldKfi35Zmh67ISD0BrTum8CJZqOSTMGVUQ0UjxtuxZjcsKOaBCHXravETj6wZTxJY7frCqjC6EHwheA==" saltValue="J3HP3WoXss62SoLZfOgwJQ==" spinCount="100000" sheet="1" objects="1" scenarios="1" formatCells="0" formatColumns="0" formatRows="0"/>
  <mergeCells count="7">
    <mergeCell ref="A9:A10"/>
    <mergeCell ref="B9:B10"/>
    <mergeCell ref="C9:C10"/>
    <mergeCell ref="D9:D10"/>
    <mergeCell ref="A32:B33"/>
    <mergeCell ref="C32:C33"/>
    <mergeCell ref="D32:D33"/>
  </mergeCells>
  <conditionalFormatting sqref="C32">
    <cfRule type="expression" dxfId="1" priority="1">
      <formula>AND(COUNTA($A$11:$D$30)=0,$C$32="")</formula>
    </cfRule>
  </conditionalFormatting>
  <dataValidations count="1">
    <dataValidation type="list" allowBlank="1" showInputMessage="1" showErrorMessage="1" sqref="C32" xr:uid="{00000000-0002-0000-0000-000000000000}">
      <formula1>"Leermeldung, "</formula1>
    </dataValidation>
  </dataValidation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400-000000000000}">
          <x14:formula1>
            <xm:f>L!$D$10:$D$40</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H32"/>
  <sheetViews>
    <sheetView showGridLines="0" showOutlineSymbols="0" workbookViewId="0"/>
  </sheetViews>
  <sheetFormatPr baseColWidth="10" defaultColWidth="10.42578125" defaultRowHeight="12.75" x14ac:dyDescent="0.2"/>
  <cols>
    <col min="1" max="1" width="40.42578125" style="28" customWidth="1"/>
    <col min="2" max="7" width="15.5703125" style="9" customWidth="1"/>
    <col min="8" max="8" width="25.140625" style="9" customWidth="1"/>
    <col min="9" max="16384" width="10.42578125" style="9"/>
  </cols>
  <sheetData>
    <row r="1" spans="1:8" s="13" customFormat="1" ht="15.75" customHeight="1" x14ac:dyDescent="0.25">
      <c r="A1" s="18"/>
      <c r="B1" s="45" t="s">
        <v>71</v>
      </c>
    </row>
    <row r="2" spans="1:8" s="13" customFormat="1" ht="15.75" customHeight="1" x14ac:dyDescent="0.2">
      <c r="A2" s="11"/>
    </row>
    <row r="3" spans="1:8" s="13" customFormat="1" ht="15.75" customHeight="1" x14ac:dyDescent="0.2">
      <c r="A3" s="18"/>
      <c r="B3" s="12"/>
    </row>
    <row r="4" spans="1:8" s="13" customFormat="1" ht="15.75" customHeight="1" x14ac:dyDescent="0.2">
      <c r="A4" s="20" t="s">
        <v>0</v>
      </c>
    </row>
    <row r="5" spans="1:8" s="13" customFormat="1" ht="15.75" x14ac:dyDescent="0.2">
      <c r="A5" s="39" t="str">
        <f>"Jahreswerte Betreiber von Speicheranlagen "&amp;U!$B$11</f>
        <v>Jahreswerte Betreiber von Speicheranlagen 2026</v>
      </c>
      <c r="B5" s="76"/>
      <c r="C5" s="74"/>
      <c r="D5" s="74"/>
      <c r="E5" s="74"/>
      <c r="F5" s="74"/>
      <c r="G5" s="74"/>
      <c r="H5" s="75"/>
    </row>
    <row r="6" spans="1:8" s="13" customFormat="1" ht="15.75" x14ac:dyDescent="0.2">
      <c r="A6" s="34" t="s">
        <v>6</v>
      </c>
      <c r="B6" s="176" t="str">
        <f>IF(U!$B$12&lt;&gt;"",U!$B$12,"")</f>
        <v/>
      </c>
      <c r="C6" s="177"/>
      <c r="D6" s="177"/>
      <c r="E6" s="177"/>
      <c r="F6" s="177"/>
      <c r="G6" s="177"/>
      <c r="H6" s="178"/>
    </row>
    <row r="7" spans="1:8" s="13" customFormat="1" ht="15.75" x14ac:dyDescent="0.2">
      <c r="A7" s="39" t="s">
        <v>58</v>
      </c>
      <c r="B7" s="179"/>
      <c r="C7" s="177"/>
      <c r="D7" s="177"/>
      <c r="E7" s="177"/>
      <c r="F7" s="177"/>
      <c r="G7" s="177"/>
      <c r="H7" s="178"/>
    </row>
    <row r="8" spans="1:8" s="13" customFormat="1" x14ac:dyDescent="0.2"/>
    <row r="9" spans="1:8" ht="25.5" x14ac:dyDescent="0.2">
      <c r="A9" s="174" t="s">
        <v>58</v>
      </c>
      <c r="B9" s="35" t="s">
        <v>114</v>
      </c>
      <c r="C9" s="35" t="s">
        <v>115</v>
      </c>
      <c r="D9" s="35" t="s">
        <v>113</v>
      </c>
      <c r="E9" s="35" t="s">
        <v>114</v>
      </c>
      <c r="F9" s="35" t="s">
        <v>115</v>
      </c>
      <c r="G9" s="35" t="s">
        <v>113</v>
      </c>
      <c r="H9" s="35" t="s">
        <v>55</v>
      </c>
    </row>
    <row r="10" spans="1:8" x14ac:dyDescent="0.2">
      <c r="A10" s="175"/>
      <c r="B10" s="35" t="s">
        <v>56</v>
      </c>
      <c r="C10" s="35" t="s">
        <v>56</v>
      </c>
      <c r="D10" s="35" t="s">
        <v>16</v>
      </c>
      <c r="E10" s="35" t="s">
        <v>123</v>
      </c>
      <c r="F10" s="35" t="s">
        <v>123</v>
      </c>
      <c r="G10" s="35" t="s">
        <v>124</v>
      </c>
      <c r="H10" s="35" t="s">
        <v>73</v>
      </c>
    </row>
    <row r="11" spans="1:8" x14ac:dyDescent="0.2">
      <c r="A11" s="106"/>
      <c r="B11" s="124"/>
      <c r="C11" s="124"/>
      <c r="D11" s="124"/>
      <c r="E11" s="124"/>
      <c r="F11" s="124"/>
      <c r="G11" s="124"/>
      <c r="H11" s="107"/>
    </row>
    <row r="12" spans="1:8" x14ac:dyDescent="0.2">
      <c r="A12" s="58"/>
      <c r="B12" s="125"/>
      <c r="C12" s="125"/>
      <c r="D12" s="125"/>
      <c r="E12" s="125"/>
      <c r="F12" s="125"/>
      <c r="G12" s="125"/>
      <c r="H12" s="65"/>
    </row>
    <row r="13" spans="1:8" x14ac:dyDescent="0.2">
      <c r="A13" s="58"/>
      <c r="B13" s="125"/>
      <c r="C13" s="125"/>
      <c r="D13" s="125"/>
      <c r="E13" s="125"/>
      <c r="F13" s="125"/>
      <c r="G13" s="125"/>
      <c r="H13" s="65"/>
    </row>
    <row r="14" spans="1:8" x14ac:dyDescent="0.2">
      <c r="A14" s="58"/>
      <c r="B14" s="125"/>
      <c r="C14" s="125"/>
      <c r="D14" s="125"/>
      <c r="E14" s="125"/>
      <c r="F14" s="125"/>
      <c r="G14" s="125"/>
      <c r="H14" s="65"/>
    </row>
    <row r="15" spans="1:8" x14ac:dyDescent="0.2">
      <c r="A15" s="58"/>
      <c r="B15" s="125"/>
      <c r="C15" s="125"/>
      <c r="D15" s="125"/>
      <c r="E15" s="125"/>
      <c r="F15" s="125"/>
      <c r="G15" s="125"/>
      <c r="H15" s="65"/>
    </row>
    <row r="16" spans="1:8" x14ac:dyDescent="0.2">
      <c r="A16" s="58"/>
      <c r="B16" s="125"/>
      <c r="C16" s="125"/>
      <c r="D16" s="125"/>
      <c r="E16" s="125"/>
      <c r="F16" s="125"/>
      <c r="G16" s="125"/>
      <c r="H16" s="65"/>
    </row>
    <row r="17" spans="1:8" x14ac:dyDescent="0.2">
      <c r="A17" s="58"/>
      <c r="B17" s="125"/>
      <c r="C17" s="125"/>
      <c r="D17" s="125"/>
      <c r="E17" s="125"/>
      <c r="F17" s="125"/>
      <c r="G17" s="125"/>
      <c r="H17" s="65"/>
    </row>
    <row r="18" spans="1:8" x14ac:dyDescent="0.2">
      <c r="A18" s="58"/>
      <c r="B18" s="125"/>
      <c r="C18" s="125"/>
      <c r="D18" s="125"/>
      <c r="E18" s="125"/>
      <c r="F18" s="125"/>
      <c r="G18" s="125"/>
      <c r="H18" s="65"/>
    </row>
    <row r="19" spans="1:8" x14ac:dyDescent="0.2">
      <c r="A19" s="58"/>
      <c r="B19" s="125"/>
      <c r="C19" s="125"/>
      <c r="D19" s="125"/>
      <c r="E19" s="125"/>
      <c r="F19" s="125"/>
      <c r="G19" s="125"/>
      <c r="H19" s="65"/>
    </row>
    <row r="20" spans="1:8" x14ac:dyDescent="0.2">
      <c r="A20" s="58"/>
      <c r="B20" s="125"/>
      <c r="C20" s="125"/>
      <c r="D20" s="125"/>
      <c r="E20" s="125"/>
      <c r="F20" s="125"/>
      <c r="G20" s="125"/>
      <c r="H20" s="65"/>
    </row>
    <row r="21" spans="1:8" x14ac:dyDescent="0.2">
      <c r="A21" s="58"/>
      <c r="B21" s="125"/>
      <c r="C21" s="125"/>
      <c r="D21" s="125"/>
      <c r="E21" s="125"/>
      <c r="F21" s="125"/>
      <c r="G21" s="125"/>
      <c r="H21" s="65"/>
    </row>
    <row r="22" spans="1:8" x14ac:dyDescent="0.2">
      <c r="A22" s="58"/>
      <c r="B22" s="125"/>
      <c r="C22" s="125"/>
      <c r="D22" s="125"/>
      <c r="E22" s="125"/>
      <c r="F22" s="125"/>
      <c r="G22" s="125"/>
      <c r="H22" s="65"/>
    </row>
    <row r="23" spans="1:8" x14ac:dyDescent="0.2">
      <c r="A23" s="58"/>
      <c r="B23" s="125"/>
      <c r="C23" s="125"/>
      <c r="D23" s="125"/>
      <c r="E23" s="125"/>
      <c r="F23" s="125"/>
      <c r="G23" s="125"/>
      <c r="H23" s="65"/>
    </row>
    <row r="24" spans="1:8" x14ac:dyDescent="0.2">
      <c r="A24" s="58"/>
      <c r="B24" s="125"/>
      <c r="C24" s="125"/>
      <c r="D24" s="125"/>
      <c r="E24" s="125"/>
      <c r="F24" s="125"/>
      <c r="G24" s="125"/>
      <c r="H24" s="65"/>
    </row>
    <row r="25" spans="1:8" x14ac:dyDescent="0.2">
      <c r="A25" s="58"/>
      <c r="B25" s="125"/>
      <c r="C25" s="125"/>
      <c r="D25" s="125"/>
      <c r="E25" s="125"/>
      <c r="F25" s="125"/>
      <c r="G25" s="125"/>
      <c r="H25" s="65"/>
    </row>
    <row r="26" spans="1:8" x14ac:dyDescent="0.2">
      <c r="A26" s="58"/>
      <c r="B26" s="125"/>
      <c r="C26" s="125"/>
      <c r="D26" s="125"/>
      <c r="E26" s="125"/>
      <c r="F26" s="125"/>
      <c r="G26" s="125"/>
      <c r="H26" s="65"/>
    </row>
    <row r="27" spans="1:8" x14ac:dyDescent="0.2">
      <c r="A27" s="58"/>
      <c r="B27" s="125"/>
      <c r="C27" s="125"/>
      <c r="D27" s="125"/>
      <c r="E27" s="125"/>
      <c r="F27" s="125"/>
      <c r="G27" s="125"/>
      <c r="H27" s="65"/>
    </row>
    <row r="28" spans="1:8" x14ac:dyDescent="0.2">
      <c r="A28" s="58"/>
      <c r="B28" s="125"/>
      <c r="C28" s="125"/>
      <c r="D28" s="125"/>
      <c r="E28" s="125"/>
      <c r="F28" s="125"/>
      <c r="G28" s="125"/>
      <c r="H28" s="65"/>
    </row>
    <row r="29" spans="1:8" x14ac:dyDescent="0.2">
      <c r="A29" s="58"/>
      <c r="B29" s="125"/>
      <c r="C29" s="125"/>
      <c r="D29" s="125"/>
      <c r="E29" s="125"/>
      <c r="F29" s="125"/>
      <c r="G29" s="125"/>
      <c r="H29" s="65"/>
    </row>
    <row r="30" spans="1:8" x14ac:dyDescent="0.2">
      <c r="A30" s="58"/>
      <c r="B30" s="125"/>
      <c r="C30" s="125"/>
      <c r="D30" s="125"/>
      <c r="E30" s="125"/>
      <c r="F30" s="125"/>
      <c r="G30" s="125"/>
      <c r="H30" s="65"/>
    </row>
    <row r="31" spans="1:8" x14ac:dyDescent="0.2">
      <c r="A31" s="15"/>
    </row>
    <row r="32" spans="1:8" x14ac:dyDescent="0.2">
      <c r="A32" s="9"/>
    </row>
  </sheetData>
  <sheetProtection algorithmName="SHA-512" hashValue="PgiEufnOENJgbsCAl9nv8UM8O/hVABHG4AJxOU3bOMY9BzBehu80BkinHOnAyR9+tWuWp+fm+wB6vcw+z2NYvg==" saltValue="z/HOm8pOpponOMxzattbYg==" spinCount="100000" sheet="1" objects="1" scenarios="1" formatCells="0" formatColumns="0" formatRows="0"/>
  <mergeCells count="3">
    <mergeCell ref="A9:A10"/>
    <mergeCell ref="B6:H6"/>
    <mergeCell ref="B7:H7"/>
  </mergeCells>
  <conditionalFormatting sqref="B11:G30">
    <cfRule type="expression" dxfId="0" priority="1">
      <formula>AND($A11&lt;&gt;"",B11="")</formula>
    </cfRule>
  </conditionalFormatting>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L!$F$10:$F$25</xm:f>
          </x14:formula1>
          <xm:sqref>A11:A30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L92"/>
  <sheetViews>
    <sheetView showGridLines="0" showOutlineSymbols="0" zoomScale="85" zoomScaleNormal="85" workbookViewId="0"/>
  </sheetViews>
  <sheetFormatPr baseColWidth="10" defaultColWidth="10.42578125" defaultRowHeight="12.75" x14ac:dyDescent="0.2"/>
  <cols>
    <col min="1" max="1" width="35.42578125" style="19" customWidth="1"/>
    <col min="2" max="2" width="25.42578125" style="19" customWidth="1"/>
    <col min="3" max="3" width="3.42578125" style="3" customWidth="1"/>
    <col min="4" max="4" width="35.42578125" style="11" customWidth="1"/>
    <col min="5" max="5" width="3.42578125" style="11" customWidth="1"/>
    <col min="6" max="6" width="35.42578125" style="11" customWidth="1"/>
    <col min="7" max="9" width="10.42578125" style="11"/>
    <col min="10" max="10" width="10.42578125" style="66"/>
    <col min="12" max="12" width="10.42578125" style="66"/>
    <col min="13" max="16384" width="10.42578125" style="11"/>
  </cols>
  <sheetData>
    <row r="1" spans="1:9" ht="15.75" customHeight="1" x14ac:dyDescent="0.2">
      <c r="A1" s="17"/>
      <c r="B1" s="17"/>
      <c r="C1" s="18"/>
      <c r="I1" s="9"/>
    </row>
    <row r="2" spans="1:9" ht="15.75" customHeight="1" x14ac:dyDescent="0.2">
      <c r="B2" s="17"/>
      <c r="C2" s="18"/>
      <c r="I2" s="10"/>
    </row>
    <row r="3" spans="1:9" ht="15.75" customHeight="1" x14ac:dyDescent="0.2">
      <c r="A3" s="17"/>
      <c r="I3" s="26"/>
    </row>
    <row r="4" spans="1:9" ht="15.75" customHeight="1" x14ac:dyDescent="0.2">
      <c r="A4" s="5" t="s">
        <v>0</v>
      </c>
    </row>
    <row r="5" spans="1:9" ht="15.75" customHeight="1" x14ac:dyDescent="0.2">
      <c r="A5" s="5"/>
    </row>
    <row r="6" spans="1:9" ht="15.75" customHeight="1" x14ac:dyDescent="0.2"/>
    <row r="7" spans="1:9" ht="15.75" customHeight="1" x14ac:dyDescent="0.2"/>
    <row r="8" spans="1:9" ht="15.75" customHeight="1" x14ac:dyDescent="0.2">
      <c r="A8" s="3"/>
      <c r="B8" s="3"/>
    </row>
    <row r="9" spans="1:9" ht="12.75" customHeight="1" x14ac:dyDescent="0.2">
      <c r="A9" s="180" t="s">
        <v>82</v>
      </c>
      <c r="B9" s="180" t="s">
        <v>100</v>
      </c>
      <c r="D9" s="182" t="s">
        <v>101</v>
      </c>
      <c r="F9" s="184" t="s">
        <v>58</v>
      </c>
      <c r="G9" s="14" t="s">
        <v>80</v>
      </c>
    </row>
    <row r="10" spans="1:9" x14ac:dyDescent="0.2">
      <c r="A10" s="181"/>
      <c r="B10" s="181"/>
      <c r="D10" s="183"/>
      <c r="F10" s="183"/>
      <c r="G10" s="14" t="s">
        <v>81</v>
      </c>
    </row>
    <row r="11" spans="1:9" ht="12.75" customHeight="1" x14ac:dyDescent="0.2">
      <c r="A11" s="81" t="s">
        <v>125</v>
      </c>
      <c r="B11" s="82" t="s">
        <v>126</v>
      </c>
      <c r="D11" s="85" t="s">
        <v>17</v>
      </c>
      <c r="F11" s="85" t="s">
        <v>64</v>
      </c>
    </row>
    <row r="12" spans="1:9" x14ac:dyDescent="0.2">
      <c r="A12" s="83" t="s">
        <v>11</v>
      </c>
      <c r="B12" s="84" t="s">
        <v>96</v>
      </c>
      <c r="D12" s="86" t="s">
        <v>18</v>
      </c>
      <c r="F12" s="86" t="s">
        <v>65</v>
      </c>
      <c r="H12" s="10"/>
    </row>
    <row r="13" spans="1:9" x14ac:dyDescent="0.2">
      <c r="A13" s="83" t="s">
        <v>92</v>
      </c>
      <c r="B13" s="83" t="s">
        <v>93</v>
      </c>
      <c r="D13" s="86" t="s">
        <v>19</v>
      </c>
      <c r="F13" s="86" t="s">
        <v>66</v>
      </c>
      <c r="H13" s="9"/>
    </row>
    <row r="14" spans="1:9" x14ac:dyDescent="0.2">
      <c r="A14" s="83" t="s">
        <v>74</v>
      </c>
      <c r="B14" s="84" t="s">
        <v>97</v>
      </c>
      <c r="D14" s="86" t="s">
        <v>20</v>
      </c>
      <c r="F14" s="86" t="s">
        <v>20</v>
      </c>
      <c r="H14" s="9"/>
    </row>
    <row r="15" spans="1:9" x14ac:dyDescent="0.2">
      <c r="A15" s="83" t="s">
        <v>94</v>
      </c>
      <c r="B15" s="83" t="s">
        <v>95</v>
      </c>
      <c r="D15" s="86" t="s">
        <v>21</v>
      </c>
      <c r="F15" s="86" t="s">
        <v>67</v>
      </c>
      <c r="H15" s="9"/>
    </row>
    <row r="16" spans="1:9" x14ac:dyDescent="0.2">
      <c r="A16" s="83" t="s">
        <v>75</v>
      </c>
      <c r="B16" s="84" t="s">
        <v>98</v>
      </c>
      <c r="D16" s="86" t="s">
        <v>22</v>
      </c>
      <c r="F16" s="86" t="s">
        <v>68</v>
      </c>
      <c r="H16" s="9"/>
    </row>
    <row r="17" spans="1:8" x14ac:dyDescent="0.2">
      <c r="A17" s="83" t="s">
        <v>13</v>
      </c>
      <c r="B17" s="83" t="s">
        <v>9</v>
      </c>
      <c r="D17" s="86" t="s">
        <v>23</v>
      </c>
      <c r="F17" s="86" t="s">
        <v>69</v>
      </c>
      <c r="H17" s="9"/>
    </row>
    <row r="18" spans="1:8" x14ac:dyDescent="0.2">
      <c r="A18" s="83" t="s">
        <v>99</v>
      </c>
      <c r="B18" s="83" t="s">
        <v>99</v>
      </c>
      <c r="D18" s="86" t="s">
        <v>24</v>
      </c>
      <c r="F18" s="86" t="s">
        <v>70</v>
      </c>
      <c r="H18" s="9"/>
    </row>
    <row r="19" spans="1:8" x14ac:dyDescent="0.2">
      <c r="A19" s="83" t="s">
        <v>99</v>
      </c>
      <c r="B19" s="83" t="s">
        <v>99</v>
      </c>
      <c r="D19" s="86" t="s">
        <v>25</v>
      </c>
      <c r="F19" s="86"/>
      <c r="H19" s="9"/>
    </row>
    <row r="20" spans="1:8" x14ac:dyDescent="0.2">
      <c r="A20" s="83" t="s">
        <v>99</v>
      </c>
      <c r="B20" s="83" t="s">
        <v>99</v>
      </c>
      <c r="D20" s="86" t="s">
        <v>26</v>
      </c>
      <c r="F20" s="86"/>
      <c r="H20" s="9"/>
    </row>
    <row r="21" spans="1:8" x14ac:dyDescent="0.2">
      <c r="D21" s="86" t="s">
        <v>27</v>
      </c>
      <c r="F21" s="86"/>
      <c r="H21" s="9"/>
    </row>
    <row r="22" spans="1:8" x14ac:dyDescent="0.2">
      <c r="D22" s="86" t="s">
        <v>28</v>
      </c>
      <c r="F22" s="86"/>
      <c r="H22" s="9"/>
    </row>
    <row r="23" spans="1:8" x14ac:dyDescent="0.2">
      <c r="D23" s="86" t="s">
        <v>29</v>
      </c>
      <c r="F23" s="86"/>
      <c r="H23" s="9"/>
    </row>
    <row r="24" spans="1:8" x14ac:dyDescent="0.2">
      <c r="D24" s="86" t="s">
        <v>30</v>
      </c>
      <c r="F24" s="86"/>
      <c r="H24" s="9"/>
    </row>
    <row r="25" spans="1:8" x14ac:dyDescent="0.2">
      <c r="D25" s="86" t="s">
        <v>31</v>
      </c>
      <c r="F25" s="86"/>
      <c r="H25" s="9"/>
    </row>
    <row r="26" spans="1:8" x14ac:dyDescent="0.2">
      <c r="D26" s="86" t="s">
        <v>32</v>
      </c>
      <c r="H26" s="9"/>
    </row>
    <row r="27" spans="1:8" x14ac:dyDescent="0.2">
      <c r="D27" s="86" t="s">
        <v>33</v>
      </c>
      <c r="H27" s="9"/>
    </row>
    <row r="28" spans="1:8" x14ac:dyDescent="0.2">
      <c r="D28" s="86" t="s">
        <v>34</v>
      </c>
      <c r="H28" s="9"/>
    </row>
    <row r="29" spans="1:8" x14ac:dyDescent="0.2">
      <c r="D29" s="86" t="s">
        <v>35</v>
      </c>
      <c r="H29" s="9"/>
    </row>
    <row r="30" spans="1:8" x14ac:dyDescent="0.2">
      <c r="D30" s="86" t="s">
        <v>36</v>
      </c>
      <c r="H30" s="9"/>
    </row>
    <row r="31" spans="1:8" x14ac:dyDescent="0.2">
      <c r="D31" s="86" t="s">
        <v>37</v>
      </c>
      <c r="H31" s="10"/>
    </row>
    <row r="32" spans="1:8" x14ac:dyDescent="0.2">
      <c r="D32" s="86" t="s">
        <v>38</v>
      </c>
      <c r="H32" s="9"/>
    </row>
    <row r="33" spans="4:8" x14ac:dyDescent="0.2">
      <c r="D33" s="86" t="s">
        <v>39</v>
      </c>
      <c r="H33" s="14"/>
    </row>
    <row r="34" spans="4:8" x14ac:dyDescent="0.2">
      <c r="D34" s="86"/>
      <c r="H34" s="10"/>
    </row>
    <row r="35" spans="4:8" x14ac:dyDescent="0.2">
      <c r="D35" s="86"/>
      <c r="H35" s="10"/>
    </row>
    <row r="36" spans="4:8" x14ac:dyDescent="0.2">
      <c r="D36" s="86"/>
      <c r="H36" s="10"/>
    </row>
    <row r="37" spans="4:8" x14ac:dyDescent="0.2">
      <c r="D37" s="86"/>
      <c r="H37" s="10"/>
    </row>
    <row r="38" spans="4:8" x14ac:dyDescent="0.2">
      <c r="D38" s="86"/>
      <c r="H38" s="10"/>
    </row>
    <row r="39" spans="4:8" x14ac:dyDescent="0.2">
      <c r="D39" s="86"/>
      <c r="H39" s="10"/>
    </row>
    <row r="40" spans="4:8" x14ac:dyDescent="0.2">
      <c r="D40" s="86"/>
      <c r="H40" s="10"/>
    </row>
    <row r="41" spans="4:8" x14ac:dyDescent="0.2">
      <c r="H41" s="10"/>
    </row>
    <row r="42" spans="4:8" x14ac:dyDescent="0.2">
      <c r="H42" s="10"/>
    </row>
    <row r="43" spans="4:8" x14ac:dyDescent="0.2">
      <c r="H43" s="10"/>
    </row>
    <row r="44" spans="4:8" x14ac:dyDescent="0.2">
      <c r="H44" s="10"/>
    </row>
    <row r="45" spans="4:8" x14ac:dyDescent="0.2">
      <c r="H45" s="10"/>
    </row>
    <row r="46" spans="4:8" x14ac:dyDescent="0.2">
      <c r="H46" s="10"/>
    </row>
    <row r="47" spans="4:8" x14ac:dyDescent="0.2">
      <c r="H47" s="10"/>
    </row>
    <row r="48" spans="4:8" x14ac:dyDescent="0.2">
      <c r="H48" s="10"/>
    </row>
    <row r="49" spans="8:8" x14ac:dyDescent="0.2">
      <c r="H49" s="10"/>
    </row>
    <row r="50" spans="8:8" x14ac:dyDescent="0.2">
      <c r="H50" s="10"/>
    </row>
    <row r="51" spans="8:8" x14ac:dyDescent="0.2">
      <c r="H51" s="10"/>
    </row>
    <row r="52" spans="8:8" x14ac:dyDescent="0.2">
      <c r="H52" s="10"/>
    </row>
    <row r="53" spans="8:8" x14ac:dyDescent="0.2">
      <c r="H53" s="10"/>
    </row>
    <row r="54" spans="8:8" x14ac:dyDescent="0.2">
      <c r="H54" s="10"/>
    </row>
    <row r="55" spans="8:8" x14ac:dyDescent="0.2">
      <c r="H55" s="10"/>
    </row>
    <row r="56" spans="8:8" x14ac:dyDescent="0.2">
      <c r="H56" s="10"/>
    </row>
    <row r="57" spans="8:8" x14ac:dyDescent="0.2">
      <c r="H57" s="10"/>
    </row>
    <row r="58" spans="8:8" x14ac:dyDescent="0.2">
      <c r="H58" s="10"/>
    </row>
    <row r="59" spans="8:8" x14ac:dyDescent="0.2">
      <c r="H59" s="10"/>
    </row>
    <row r="60" spans="8:8" x14ac:dyDescent="0.2">
      <c r="H60" s="10"/>
    </row>
    <row r="61" spans="8:8" x14ac:dyDescent="0.2">
      <c r="H61" s="10"/>
    </row>
    <row r="62" spans="8:8" x14ac:dyDescent="0.2">
      <c r="H62" s="10"/>
    </row>
    <row r="63" spans="8:8" x14ac:dyDescent="0.2">
      <c r="H63" s="10"/>
    </row>
    <row r="64" spans="8:8" x14ac:dyDescent="0.2">
      <c r="H64" s="10"/>
    </row>
    <row r="65" spans="8:8" x14ac:dyDescent="0.2">
      <c r="H65" s="10"/>
    </row>
    <row r="66" spans="8:8" x14ac:dyDescent="0.2">
      <c r="H66" s="10"/>
    </row>
    <row r="67" spans="8:8" x14ac:dyDescent="0.2">
      <c r="H67" s="10"/>
    </row>
    <row r="68" spans="8:8" x14ac:dyDescent="0.2">
      <c r="H68" s="10"/>
    </row>
    <row r="69" spans="8:8" x14ac:dyDescent="0.2">
      <c r="H69" s="10"/>
    </row>
    <row r="70" spans="8:8" x14ac:dyDescent="0.2">
      <c r="H70" s="10"/>
    </row>
    <row r="71" spans="8:8" x14ac:dyDescent="0.2">
      <c r="H71" s="10"/>
    </row>
    <row r="72" spans="8:8" x14ac:dyDescent="0.2">
      <c r="H72" s="10"/>
    </row>
    <row r="73" spans="8:8" x14ac:dyDescent="0.2">
      <c r="H73" s="10"/>
    </row>
    <row r="74" spans="8:8" x14ac:dyDescent="0.2">
      <c r="H74" s="10"/>
    </row>
    <row r="76" spans="8:8" x14ac:dyDescent="0.2">
      <c r="H76" s="10"/>
    </row>
    <row r="77" spans="8:8" x14ac:dyDescent="0.2">
      <c r="H77" s="9"/>
    </row>
    <row r="78" spans="8:8" x14ac:dyDescent="0.2">
      <c r="H78" s="10"/>
    </row>
    <row r="79" spans="8:8" x14ac:dyDescent="0.2">
      <c r="H79" s="10"/>
    </row>
    <row r="80" spans="8:8" x14ac:dyDescent="0.2">
      <c r="H80" s="10"/>
    </row>
    <row r="82" spans="8:8" x14ac:dyDescent="0.2">
      <c r="H82" s="10"/>
    </row>
    <row r="83" spans="8:8" x14ac:dyDescent="0.2">
      <c r="H83" s="10"/>
    </row>
    <row r="84" spans="8:8" x14ac:dyDescent="0.2">
      <c r="H84" s="10"/>
    </row>
    <row r="85" spans="8:8" x14ac:dyDescent="0.2">
      <c r="H85" s="10"/>
    </row>
    <row r="86" spans="8:8" x14ac:dyDescent="0.2">
      <c r="H86" s="10"/>
    </row>
    <row r="87" spans="8:8" x14ac:dyDescent="0.2">
      <c r="H87" s="10"/>
    </row>
    <row r="88" spans="8:8" x14ac:dyDescent="0.2">
      <c r="H88" s="10"/>
    </row>
    <row r="89" spans="8:8" x14ac:dyDescent="0.2">
      <c r="H89" s="10"/>
    </row>
    <row r="90" spans="8:8" x14ac:dyDescent="0.2">
      <c r="H90" s="10"/>
    </row>
    <row r="91" spans="8:8" x14ac:dyDescent="0.2">
      <c r="H91" s="10"/>
    </row>
    <row r="92" spans="8:8" x14ac:dyDescent="0.2">
      <c r="H92" s="10"/>
    </row>
  </sheetData>
  <sheetProtection algorithmName="SHA-512" hashValue="g3fV5F/tHqBQ6bbszjQLmhUuaeLCvr0Z0yZH3jLIim7iRYkfuQSdHYTEUHVXM/x4gP76kYG80IKtxaWq9A79Zw==" saltValue="stcGcTxWzZT9qFSareoUGQ==" spinCount="100000" sheet="1" objects="1" scenarios="1" formatCells="0" formatColumns="0" formatRows="0"/>
  <sortState xmlns:xlrd2="http://schemas.microsoft.com/office/spreadsheetml/2017/richdata2" ref="K10:L17">
    <sortCondition ref="K10:K17"/>
  </sortState>
  <mergeCells count="4">
    <mergeCell ref="A9:A10"/>
    <mergeCell ref="B9:B10"/>
    <mergeCell ref="D9:D10"/>
    <mergeCell ref="F9:F10"/>
  </mergeCell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TT_Sp</vt:lpstr>
      <vt:lpstr>MM_Sp</vt:lpstr>
      <vt:lpstr>MM_ImEx</vt:lpstr>
      <vt:lpstr>JJ_GK</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2025-12-04T09:13:55Z</dcterms:modified>
</cp:coreProperties>
</file>