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Gas\02 - Projekte und Fachthemen\02 - Fachthemen\02 - Netzzugang Fernleitungsnetz NZ-FN\Kosten- und Tarifmethode\Tarife 2026\"/>
    </mc:Choice>
  </mc:AlternateContent>
  <xr:revisionPtr revIDLastSave="0" documentId="13_ncr:1_{A8EA03B1-1F5B-4C39-83A9-721D7F2A701A}" xr6:coauthVersionLast="47" xr6:coauthVersionMax="47" xr10:uidLastSave="{00000000-0000-0000-0000-000000000000}"/>
  <bookViews>
    <workbookView xWindow="-108" yWindow="-108" windowWidth="23256" windowHeight="12456" xr2:uid="{4EBE4CED-06D6-4F01-9994-28CD714079F2}"/>
  </bookViews>
  <sheets>
    <sheet name="Kosten" sheetId="1" r:id="rId1"/>
    <sheet name="Prognostizierte Men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" l="1"/>
  <c r="D50" i="2"/>
  <c r="D49" i="2"/>
  <c r="D48" i="2"/>
  <c r="D47" i="2"/>
  <c r="C51" i="2"/>
  <c r="B51" i="2"/>
  <c r="C21" i="2"/>
  <c r="D21" i="2" s="1"/>
  <c r="B21" i="2"/>
  <c r="C41" i="2"/>
  <c r="B41" i="2"/>
  <c r="D40" i="2"/>
  <c r="D38" i="2"/>
  <c r="D36" i="2"/>
  <c r="D34" i="2"/>
  <c r="D32" i="2"/>
  <c r="D30" i="2"/>
  <c r="D28" i="2"/>
  <c r="D39" i="2"/>
  <c r="D37" i="2"/>
  <c r="D35" i="2"/>
  <c r="D33" i="2"/>
  <c r="D31" i="2"/>
  <c r="D29" i="2"/>
  <c r="D27" i="2"/>
  <c r="D26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C6" i="1"/>
  <c r="C12" i="1" s="1"/>
  <c r="B6" i="1"/>
  <c r="C10" i="1"/>
  <c r="B10" i="1"/>
  <c r="B12" i="1" l="1"/>
</calcChain>
</file>

<file path=xl/sharedStrings.xml><?xml version="1.0" encoding="utf-8"?>
<sst xmlns="http://schemas.openxmlformats.org/spreadsheetml/2006/main" count="70" uniqueCount="53">
  <si>
    <t>Kosten</t>
  </si>
  <si>
    <t>EUR/Jahr</t>
  </si>
  <si>
    <t>(derzeit)</t>
  </si>
  <si>
    <t>Kapazitätsbasierte Kosten GCA</t>
  </si>
  <si>
    <t>Kapazitätsbasierte Kosten TAG</t>
  </si>
  <si>
    <t>Kapazitätsbasierte Kosten gesamt</t>
  </si>
  <si>
    <t>Mengenbasierte Kosten GCA</t>
  </si>
  <si>
    <t>Mengenbasierte Kosten TAG</t>
  </si>
  <si>
    <t>Mengenbasierte Kosten gesamt</t>
  </si>
  <si>
    <t>Gesamtkosten GCA+TAG</t>
  </si>
  <si>
    <t>(kWh/h)</t>
  </si>
  <si>
    <t>Veränderung</t>
  </si>
  <si>
    <t>(%)</t>
  </si>
  <si>
    <t>FZK Entry Baumgarten</t>
  </si>
  <si>
    <t>FZK Entry Oberkappel</t>
  </si>
  <si>
    <t>FZK Entry Überackern</t>
  </si>
  <si>
    <t>FZK Entry Verteilergebiet</t>
  </si>
  <si>
    <t>FZK Exit Baumgarten</t>
  </si>
  <si>
    <t>FZK Exit Oberkappel</t>
  </si>
  <si>
    <t>FZK Exit Überackern</t>
  </si>
  <si>
    <t>FZK Exit Moson</t>
  </si>
  <si>
    <t>FZK Exit Murfeld</t>
  </si>
  <si>
    <t>FZK Exit Verteilergebiet</t>
  </si>
  <si>
    <t>DZK Entry ÜA (OK)</t>
  </si>
  <si>
    <t>DZK Exit ÜA (OK)</t>
  </si>
  <si>
    <t>DZK Exit Verteilergebiet (Bmg)</t>
  </si>
  <si>
    <t>DZK Exit Verteilergebiet (OK)</t>
  </si>
  <si>
    <t>Entry Speicher MAB</t>
  </si>
  <si>
    <t>Exit Speicher MAB</t>
  </si>
  <si>
    <t>Summe</t>
  </si>
  <si>
    <t>Prognostizierte kontrahierte Kapazität</t>
  </si>
  <si>
    <t>Entry-/Exit-Punkte GCA</t>
  </si>
  <si>
    <t>FZK Entry Arnoldstein</t>
  </si>
  <si>
    <t>FZK Exit Arnoldstein</t>
  </si>
  <si>
    <t>FZK Exit VG-Kärnten</t>
  </si>
  <si>
    <t>DZK Entry Arnoldstein (VG)</t>
  </si>
  <si>
    <t>Eggendorf</t>
  </si>
  <si>
    <t>Grafendorf</t>
  </si>
  <si>
    <t>St. Margarethen</t>
  </si>
  <si>
    <t>Weitendorf</t>
  </si>
  <si>
    <t>Sulmeck-Greith</t>
  </si>
  <si>
    <t>Ettendorf</t>
  </si>
  <si>
    <t>Waisenberg</t>
  </si>
  <si>
    <t>Ebenthal</t>
  </si>
  <si>
    <t>Finkenstein</t>
  </si>
  <si>
    <t>Entry-/Exit-Punkte TAG</t>
  </si>
  <si>
    <t>Punkte</t>
  </si>
  <si>
    <t>Prognostizierter Gasfluss</t>
  </si>
  <si>
    <t>(kWh/Jahr)</t>
  </si>
  <si>
    <t>Einspeisepunkte GCA</t>
  </si>
  <si>
    <t>Einspeisepunkte TAG</t>
  </si>
  <si>
    <t>Ausspeisepunkte GCA</t>
  </si>
  <si>
    <t>Ausspeisepunkte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</si>
</sst>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2"/>
      <color rgb="FFFFFFFF"/>
      <name val="Arial Narrow"/>
      <family val="2"/>
    </font>
    <font>
      <sz val="18"/>
      <name val="Arial"/>
      <family val="2"/>
    </font>
    <font>
      <b/>
      <sz val="14"/>
      <color rgb="FFFFFFFF"/>
      <name val="Arial Narrow"/>
      <family val="2"/>
    </font>
    <font>
      <sz val="14"/>
      <color rgb="FFFFFFFF"/>
      <name val="Arial Narrow"/>
      <family val="2"/>
    </font>
    <font>
      <sz val="14"/>
      <color rgb="FF000000"/>
      <name val="Arial Narrow"/>
      <family val="2"/>
    </font>
    <font>
      <sz val="14"/>
      <color rgb="FFFF0000"/>
      <name val="Arial Narrow"/>
      <family val="2"/>
    </font>
    <font>
      <b/>
      <sz val="14"/>
      <color rgb="FF000000"/>
      <name val="Arial Narrow"/>
      <family val="2"/>
    </font>
    <font>
      <b/>
      <sz val="14"/>
      <color rgb="FFFF0000"/>
      <name val="Arial Narrow"/>
      <family val="2"/>
    </font>
    <font>
      <sz val="14"/>
      <name val="Arial Narrow"/>
      <family val="2"/>
    </font>
    <font>
      <sz val="12"/>
      <color rgb="FFFFFFFF"/>
      <name val="Arial Narrow"/>
      <family val="2"/>
    </font>
    <font>
      <sz val="1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66A9"/>
        <bgColor indexed="64"/>
      </patternFill>
    </fill>
    <fill>
      <patternFill patternType="solid">
        <fgColor rgb="FFCBD3E2"/>
        <bgColor indexed="64"/>
      </patternFill>
    </fill>
    <fill>
      <patternFill patternType="solid">
        <fgColor rgb="FFE7EAF1"/>
        <bgColor indexed="64"/>
      </patternFill>
    </fill>
  </fills>
  <borders count="2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thick">
        <color rgb="FFFFFFFF"/>
      </bottom>
      <diagonal/>
    </border>
    <border>
      <left style="medium">
        <color rgb="FFFF0000"/>
      </left>
      <right style="medium">
        <color rgb="FFFF0000"/>
      </right>
      <top style="thick">
        <color rgb="FFFFFFFF"/>
      </top>
      <bottom style="medium">
        <color rgb="FFFFFFFF"/>
      </bottom>
      <diagonal/>
    </border>
    <border>
      <left style="medium">
        <color rgb="FFFF0000"/>
      </left>
      <right style="medium">
        <color rgb="FFFF0000"/>
      </right>
      <top style="medium">
        <color rgb="FFFFFFFF"/>
      </top>
      <bottom style="medium">
        <color rgb="FFFFFFFF"/>
      </bottom>
      <diagonal/>
    </border>
    <border>
      <left style="medium">
        <color rgb="FFFF0000"/>
      </left>
      <right style="medium">
        <color rgb="FFFF0000"/>
      </right>
      <top style="medium">
        <color rgb="FFFFFFFF"/>
      </top>
      <bottom style="medium">
        <color rgb="FFFF000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7" xfId="0" applyFont="1" applyFill="1" applyBorder="1" applyAlignment="1">
      <alignment horizontal="left" vertical="center" wrapText="1" readingOrder="1"/>
    </xf>
    <xf numFmtId="0" fontId="3" fillId="2" borderId="6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left" vertical="center" wrapText="1" readingOrder="1"/>
    </xf>
    <xf numFmtId="0" fontId="1" fillId="2" borderId="12" xfId="0" applyFont="1" applyFill="1" applyBorder="1" applyAlignment="1">
      <alignment horizontal="left" vertical="center" wrapText="1" readingOrder="1"/>
    </xf>
    <xf numFmtId="0" fontId="10" fillId="2" borderId="8" xfId="0" applyFont="1" applyFill="1" applyBorder="1" applyAlignment="1">
      <alignment horizontal="left" vertical="center" wrapText="1" readingOrder="1"/>
    </xf>
    <xf numFmtId="0" fontId="10" fillId="2" borderId="13" xfId="0" applyFont="1" applyFill="1" applyBorder="1" applyAlignment="1">
      <alignment horizontal="left" vertical="center" wrapText="1" readingOrder="1"/>
    </xf>
    <xf numFmtId="0" fontId="5" fillId="3" borderId="4" xfId="0" applyFont="1" applyFill="1" applyBorder="1" applyAlignment="1">
      <alignment horizontal="left" vertical="center" wrapText="1" readingOrder="1"/>
    </xf>
    <xf numFmtId="3" fontId="5" fillId="3" borderId="9" xfId="0" applyNumberFormat="1" applyFont="1" applyFill="1" applyBorder="1" applyAlignment="1">
      <alignment horizontal="right" vertical="center" wrapText="1" indent="1" readingOrder="1"/>
    </xf>
    <xf numFmtId="3" fontId="5" fillId="3" borderId="14" xfId="0" applyNumberFormat="1" applyFont="1" applyFill="1" applyBorder="1" applyAlignment="1">
      <alignment horizontal="right" vertical="center" wrapText="1" indent="1" readingOrder="1"/>
    </xf>
    <xf numFmtId="0" fontId="5" fillId="4" borderId="5" xfId="0" applyFont="1" applyFill="1" applyBorder="1" applyAlignment="1">
      <alignment horizontal="left" vertical="center" wrapText="1" readingOrder="1"/>
    </xf>
    <xf numFmtId="3" fontId="5" fillId="4" borderId="10" xfId="0" applyNumberFormat="1" applyFont="1" applyFill="1" applyBorder="1" applyAlignment="1">
      <alignment horizontal="right" vertical="center" wrapText="1" indent="1" readingOrder="1"/>
    </xf>
    <xf numFmtId="3" fontId="5" fillId="4" borderId="15" xfId="0" applyNumberFormat="1" applyFont="1" applyFill="1" applyBorder="1" applyAlignment="1">
      <alignment horizontal="right" vertical="center" wrapText="1" indent="1" readingOrder="1"/>
    </xf>
    <xf numFmtId="0" fontId="7" fillId="3" borderId="5" xfId="0" applyFont="1" applyFill="1" applyBorder="1" applyAlignment="1">
      <alignment horizontal="left" vertical="center" wrapText="1" readingOrder="1"/>
    </xf>
    <xf numFmtId="3" fontId="7" fillId="3" borderId="10" xfId="0" applyNumberFormat="1" applyFont="1" applyFill="1" applyBorder="1" applyAlignment="1">
      <alignment horizontal="right" vertical="center" wrapText="1" indent="1" readingOrder="1"/>
    </xf>
    <xf numFmtId="3" fontId="7" fillId="3" borderId="15" xfId="0" applyNumberFormat="1" applyFont="1" applyFill="1" applyBorder="1" applyAlignment="1">
      <alignment horizontal="right" vertical="center" wrapText="1" indent="1" readingOrder="1"/>
    </xf>
    <xf numFmtId="0" fontId="11" fillId="4" borderId="5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right" vertical="center" wrapText="1" indent="1"/>
    </xf>
    <xf numFmtId="0" fontId="11" fillId="4" borderId="15" xfId="0" applyFont="1" applyFill="1" applyBorder="1" applyAlignment="1">
      <alignment horizontal="right" vertical="center" wrapText="1" indent="1"/>
    </xf>
    <xf numFmtId="0" fontId="5" fillId="3" borderId="5" xfId="0" applyFont="1" applyFill="1" applyBorder="1" applyAlignment="1">
      <alignment horizontal="left" vertical="center" wrapText="1" readingOrder="1"/>
    </xf>
    <xf numFmtId="3" fontId="5" fillId="3" borderId="10" xfId="0" applyNumberFormat="1" applyFont="1" applyFill="1" applyBorder="1" applyAlignment="1">
      <alignment horizontal="right" vertical="center" wrapText="1" indent="1" readingOrder="1"/>
    </xf>
    <xf numFmtId="3" fontId="5" fillId="3" borderId="15" xfId="0" applyNumberFormat="1" applyFont="1" applyFill="1" applyBorder="1" applyAlignment="1">
      <alignment horizontal="right" vertical="center" wrapText="1" indent="1" readingOrder="1"/>
    </xf>
    <xf numFmtId="3" fontId="5" fillId="4" borderId="10" xfId="0" applyNumberFormat="1" applyFont="1" applyFill="1" applyBorder="1" applyAlignment="1">
      <alignment horizontal="right" wrapText="1" indent="1" readingOrder="1"/>
    </xf>
    <xf numFmtId="3" fontId="5" fillId="4" borderId="15" xfId="0" applyNumberFormat="1" applyFont="1" applyFill="1" applyBorder="1" applyAlignment="1">
      <alignment horizontal="right" wrapText="1" indent="1" readingOrder="1"/>
    </xf>
    <xf numFmtId="3" fontId="7" fillId="3" borderId="16" xfId="0" applyNumberFormat="1" applyFont="1" applyFill="1" applyBorder="1" applyAlignment="1">
      <alignment horizontal="right" vertical="center" wrapText="1" inden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13" xfId="0" applyFont="1" applyFill="1" applyBorder="1" applyAlignment="1">
      <alignment horizontal="center" vertical="center" wrapText="1" readingOrder="1"/>
    </xf>
    <xf numFmtId="0" fontId="4" fillId="2" borderId="18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wrapText="1" readingOrder="1"/>
    </xf>
    <xf numFmtId="0" fontId="3" fillId="2" borderId="5" xfId="0" applyFont="1" applyFill="1" applyBorder="1" applyAlignment="1">
      <alignment horizontal="left" wrapText="1" readingOrder="1"/>
    </xf>
    <xf numFmtId="0" fontId="4" fillId="2" borderId="5" xfId="0" applyFont="1" applyFill="1" applyBorder="1" applyAlignment="1">
      <alignment horizontal="left" vertical="center" wrapText="1" indent="1" readingOrder="1"/>
    </xf>
    <xf numFmtId="0" fontId="3" fillId="2" borderId="5" xfId="0" applyFont="1" applyFill="1" applyBorder="1" applyAlignment="1">
      <alignment horizontal="left" vertical="center" wrapText="1" inden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14" xfId="0" applyFont="1" applyFill="1" applyBorder="1" applyAlignment="1">
      <alignment horizontal="center" vertical="center" wrapText="1" readingOrder="1"/>
    </xf>
    <xf numFmtId="0" fontId="2" fillId="3" borderId="19" xfId="0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right" wrapText="1" indent="1" readingOrder="1"/>
    </xf>
    <xf numFmtId="3" fontId="5" fillId="3" borderId="15" xfId="0" applyNumberFormat="1" applyFont="1" applyFill="1" applyBorder="1" applyAlignment="1">
      <alignment horizontal="right" wrapText="1" indent="1" readingOrder="1"/>
    </xf>
    <xf numFmtId="9" fontId="6" fillId="3" borderId="20" xfId="0" applyNumberFormat="1" applyFont="1" applyFill="1" applyBorder="1" applyAlignment="1">
      <alignment horizontal="right" wrapText="1" indent="1" readingOrder="1"/>
    </xf>
    <xf numFmtId="9" fontId="9" fillId="3" borderId="20" xfId="0" applyNumberFormat="1" applyFont="1" applyFill="1" applyBorder="1" applyAlignment="1">
      <alignment horizontal="right" wrapText="1" indent="1" readingOrder="1"/>
    </xf>
    <xf numFmtId="3" fontId="7" fillId="3" borderId="10" xfId="0" applyNumberFormat="1" applyFont="1" applyFill="1" applyBorder="1" applyAlignment="1">
      <alignment horizontal="right" wrapText="1" indent="1" readingOrder="1"/>
    </xf>
    <xf numFmtId="3" fontId="7" fillId="3" borderId="16" xfId="0" applyNumberFormat="1" applyFont="1" applyFill="1" applyBorder="1" applyAlignment="1">
      <alignment horizontal="right" wrapText="1" indent="1" readingOrder="1"/>
    </xf>
    <xf numFmtId="9" fontId="8" fillId="3" borderId="20" xfId="0" applyNumberFormat="1" applyFont="1" applyFill="1" applyBorder="1" applyAlignment="1">
      <alignment horizontal="right" wrapText="1" indent="1" readingOrder="1"/>
    </xf>
    <xf numFmtId="9" fontId="6" fillId="4" borderId="20" xfId="0" applyNumberFormat="1" applyFont="1" applyFill="1" applyBorder="1" applyAlignment="1">
      <alignment horizontal="right" wrapText="1" indent="1" readingOrder="1"/>
    </xf>
    <xf numFmtId="0" fontId="5" fillId="4" borderId="15" xfId="0" applyFont="1" applyFill="1" applyBorder="1" applyAlignment="1">
      <alignment horizontal="right" wrapText="1" indent="1" readingOrder="1"/>
    </xf>
    <xf numFmtId="9" fontId="9" fillId="4" borderId="20" xfId="0" applyNumberFormat="1" applyFont="1" applyFill="1" applyBorder="1" applyAlignment="1">
      <alignment horizontal="right" wrapText="1" indent="1" readingOrder="1"/>
    </xf>
    <xf numFmtId="3" fontId="7" fillId="4" borderId="10" xfId="0" applyNumberFormat="1" applyFont="1" applyFill="1" applyBorder="1" applyAlignment="1">
      <alignment horizontal="right" wrapText="1" indent="1" readingOrder="1"/>
    </xf>
    <xf numFmtId="3" fontId="7" fillId="4" borderId="16" xfId="0" applyNumberFormat="1" applyFont="1" applyFill="1" applyBorder="1" applyAlignment="1">
      <alignment horizontal="right" wrapText="1" indent="1" readingOrder="1"/>
    </xf>
    <xf numFmtId="9" fontId="8" fillId="4" borderId="20" xfId="0" applyNumberFormat="1" applyFont="1" applyFill="1" applyBorder="1" applyAlignment="1">
      <alignment horizontal="right" wrapText="1" inden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indent="1" readingOrder="1"/>
    </xf>
    <xf numFmtId="0" fontId="3" fillId="2" borderId="3" xfId="0" applyFont="1" applyFill="1" applyBorder="1" applyAlignment="1">
      <alignment horizontal="left" vertical="center" wrapText="1" indent="1" readingOrder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7EAF1"/>
      <color rgb="FFCBD3E2"/>
      <color rgb="FF0066A9"/>
      <color rgb="FFCCD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BDD2-4513-42F9-A257-CD614B193A0F}">
  <dimension ref="A1:C12"/>
  <sheetViews>
    <sheetView tabSelected="1" workbookViewId="0">
      <selection activeCell="D22" sqref="D22"/>
    </sheetView>
  </sheetViews>
  <sheetFormatPr baseColWidth="10" defaultRowHeight="14.4" x14ac:dyDescent="0.3"/>
  <cols>
    <col min="1" max="1" width="43.33203125" customWidth="1"/>
    <col min="2" max="3" width="15.5546875" bestFit="1" customWidth="1"/>
  </cols>
  <sheetData>
    <row r="1" spans="1:3" ht="18" x14ac:dyDescent="0.3">
      <c r="A1" s="52" t="s">
        <v>0</v>
      </c>
      <c r="B1" s="2" t="s">
        <v>1</v>
      </c>
      <c r="C1" s="3" t="s">
        <v>1</v>
      </c>
    </row>
    <row r="2" spans="1:3" ht="15.6" x14ac:dyDescent="0.3">
      <c r="A2" s="53"/>
      <c r="B2" s="1" t="s">
        <v>2</v>
      </c>
      <c r="C2" s="4"/>
    </row>
    <row r="3" spans="1:3" ht="16.2" thickBot="1" x14ac:dyDescent="0.35">
      <c r="A3" s="54"/>
      <c r="B3" s="5">
        <v>2025</v>
      </c>
      <c r="C3" s="6">
        <v>2026</v>
      </c>
    </row>
    <row r="4" spans="1:3" ht="19.2" thickTop="1" thickBot="1" x14ac:dyDescent="0.35">
      <c r="A4" s="7" t="s">
        <v>3</v>
      </c>
      <c r="B4" s="8">
        <v>99061030</v>
      </c>
      <c r="C4" s="9">
        <v>104170346</v>
      </c>
    </row>
    <row r="5" spans="1:3" ht="18.600000000000001" thickBot="1" x14ac:dyDescent="0.35">
      <c r="A5" s="10" t="s">
        <v>4</v>
      </c>
      <c r="B5" s="11">
        <v>167539670</v>
      </c>
      <c r="C5" s="12">
        <v>176990960</v>
      </c>
    </row>
    <row r="6" spans="1:3" ht="18.600000000000001" thickBot="1" x14ac:dyDescent="0.35">
      <c r="A6" s="13" t="s">
        <v>5</v>
      </c>
      <c r="B6" s="14">
        <f>SUM(B4:B5)</f>
        <v>266600700</v>
      </c>
      <c r="C6" s="15">
        <f>SUM(C4:C5)</f>
        <v>281161306</v>
      </c>
    </row>
    <row r="7" spans="1:3" ht="4.8" customHeight="1" thickBot="1" x14ac:dyDescent="0.35">
      <c r="A7" s="16"/>
      <c r="B7" s="17"/>
      <c r="C7" s="18"/>
    </row>
    <row r="8" spans="1:3" ht="18.600000000000001" thickBot="1" x14ac:dyDescent="0.35">
      <c r="A8" s="19" t="s">
        <v>6</v>
      </c>
      <c r="B8" s="20">
        <v>17159047</v>
      </c>
      <c r="C8" s="21">
        <v>15708150</v>
      </c>
    </row>
    <row r="9" spans="1:3" ht="18.600000000000001" thickBot="1" x14ac:dyDescent="0.4">
      <c r="A9" s="10" t="s">
        <v>7</v>
      </c>
      <c r="B9" s="22">
        <v>15992900</v>
      </c>
      <c r="C9" s="23">
        <v>5510709</v>
      </c>
    </row>
    <row r="10" spans="1:3" ht="18.600000000000001" thickBot="1" x14ac:dyDescent="0.35">
      <c r="A10" s="13" t="s">
        <v>8</v>
      </c>
      <c r="B10" s="14">
        <f>SUM(B8:B9)</f>
        <v>33151947</v>
      </c>
      <c r="C10" s="15">
        <f>SUM(C8:C9)</f>
        <v>21218859</v>
      </c>
    </row>
    <row r="11" spans="1:3" ht="4.8" customHeight="1" thickBot="1" x14ac:dyDescent="0.35">
      <c r="A11" s="16"/>
      <c r="B11" s="17"/>
      <c r="C11" s="18"/>
    </row>
    <row r="12" spans="1:3" ht="18.600000000000001" thickBot="1" x14ac:dyDescent="0.35">
      <c r="A12" s="13" t="s">
        <v>9</v>
      </c>
      <c r="B12" s="14">
        <f>B10+B6</f>
        <v>299752647</v>
      </c>
      <c r="C12" s="24">
        <f>C10+C6</f>
        <v>302380165</v>
      </c>
    </row>
  </sheetData>
  <mergeCells count="1">
    <mergeCell ref="A1:A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61F7-933C-4DE3-AB21-411B58561C37}">
  <dimension ref="A1:D51"/>
  <sheetViews>
    <sheetView workbookViewId="0">
      <selection activeCell="G29" sqref="G29"/>
    </sheetView>
  </sheetViews>
  <sheetFormatPr baseColWidth="10" defaultRowHeight="14.4" x14ac:dyDescent="0.3"/>
  <cols>
    <col min="1" max="1" width="33.5546875" customWidth="1"/>
    <col min="2" max="3" width="18" customWidth="1"/>
    <col min="4" max="4" width="17.88671875" customWidth="1"/>
  </cols>
  <sheetData>
    <row r="1" spans="1:4" ht="15" thickBot="1" x14ac:dyDescent="0.35"/>
    <row r="2" spans="1:4" ht="54" x14ac:dyDescent="0.3">
      <c r="A2" s="55" t="s">
        <v>31</v>
      </c>
      <c r="B2" s="25" t="s">
        <v>30</v>
      </c>
      <c r="C2" s="26" t="s">
        <v>30</v>
      </c>
      <c r="D2" s="27" t="s">
        <v>11</v>
      </c>
    </row>
    <row r="3" spans="1:4" ht="18.600000000000001" thickBot="1" x14ac:dyDescent="0.35">
      <c r="A3" s="56"/>
      <c r="B3" s="28" t="s">
        <v>10</v>
      </c>
      <c r="C3" s="29" t="s">
        <v>10</v>
      </c>
      <c r="D3" s="30" t="s">
        <v>12</v>
      </c>
    </row>
    <row r="4" spans="1:4" ht="24" thickTop="1" thickBot="1" x14ac:dyDescent="0.35">
      <c r="A4" s="31"/>
      <c r="B4" s="36">
        <v>2025</v>
      </c>
      <c r="C4" s="37">
        <v>2026</v>
      </c>
      <c r="D4" s="38"/>
    </row>
    <row r="5" spans="1:4" ht="18.600000000000001" thickBot="1" x14ac:dyDescent="0.4">
      <c r="A5" s="32" t="s">
        <v>13</v>
      </c>
      <c r="B5" s="22">
        <v>15458650</v>
      </c>
      <c r="C5" s="23">
        <v>3366967</v>
      </c>
      <c r="D5" s="46">
        <f>C5/B5-1</f>
        <v>-0.78219527578410797</v>
      </c>
    </row>
    <row r="6" spans="1:4" ht="18.600000000000001" thickBot="1" x14ac:dyDescent="0.4">
      <c r="A6" s="32" t="s">
        <v>14</v>
      </c>
      <c r="B6" s="39">
        <v>9945577</v>
      </c>
      <c r="C6" s="40">
        <v>7618999</v>
      </c>
      <c r="D6" s="41">
        <f t="shared" ref="D6:D21" si="0">C6/B6-1</f>
        <v>-0.23393092225820589</v>
      </c>
    </row>
    <row r="7" spans="1:4" ht="18.600000000000001" thickBot="1" x14ac:dyDescent="0.4">
      <c r="A7" s="32" t="s">
        <v>15</v>
      </c>
      <c r="B7" s="22">
        <v>1871338</v>
      </c>
      <c r="C7" s="23">
        <v>818029</v>
      </c>
      <c r="D7" s="46">
        <f t="shared" si="0"/>
        <v>-0.56286411113331747</v>
      </c>
    </row>
    <row r="8" spans="1:4" ht="18.600000000000001" thickBot="1" x14ac:dyDescent="0.4">
      <c r="A8" s="32" t="s">
        <v>16</v>
      </c>
      <c r="B8" s="39">
        <v>4028400</v>
      </c>
      <c r="C8" s="40">
        <v>4028400</v>
      </c>
      <c r="D8" s="42">
        <f t="shared" si="0"/>
        <v>0</v>
      </c>
    </row>
    <row r="9" spans="1:4" ht="18.600000000000001" thickBot="1" x14ac:dyDescent="0.4">
      <c r="A9" s="32" t="s">
        <v>17</v>
      </c>
      <c r="B9" s="22">
        <v>4599481</v>
      </c>
      <c r="C9" s="23">
        <v>1975276</v>
      </c>
      <c r="D9" s="46">
        <f t="shared" si="0"/>
        <v>-0.57054372004145693</v>
      </c>
    </row>
    <row r="10" spans="1:4" ht="18.600000000000001" thickBot="1" x14ac:dyDescent="0.4">
      <c r="A10" s="32" t="s">
        <v>18</v>
      </c>
      <c r="B10" s="39">
        <v>13795957</v>
      </c>
      <c r="C10" s="40">
        <v>3366967</v>
      </c>
      <c r="D10" s="41">
        <f t="shared" si="0"/>
        <v>-0.75594538312927473</v>
      </c>
    </row>
    <row r="11" spans="1:4" ht="18.600000000000001" thickBot="1" x14ac:dyDescent="0.4">
      <c r="A11" s="32" t="s">
        <v>19</v>
      </c>
      <c r="B11" s="22">
        <v>324117</v>
      </c>
      <c r="C11" s="47">
        <v>0</v>
      </c>
      <c r="D11" s="46">
        <f t="shared" si="0"/>
        <v>-1</v>
      </c>
    </row>
    <row r="12" spans="1:4" ht="18.600000000000001" thickBot="1" x14ac:dyDescent="0.4">
      <c r="A12" s="32" t="s">
        <v>20</v>
      </c>
      <c r="B12" s="39">
        <v>5747513</v>
      </c>
      <c r="C12" s="40">
        <v>3189496</v>
      </c>
      <c r="D12" s="41">
        <f t="shared" si="0"/>
        <v>-0.44506502203648779</v>
      </c>
    </row>
    <row r="13" spans="1:4" ht="18.600000000000001" thickBot="1" x14ac:dyDescent="0.4">
      <c r="A13" s="32" t="s">
        <v>21</v>
      </c>
      <c r="B13" s="22">
        <v>638699</v>
      </c>
      <c r="C13" s="23">
        <v>872840</v>
      </c>
      <c r="D13" s="46">
        <f t="shared" si="0"/>
        <v>0.366590522296105</v>
      </c>
    </row>
    <row r="14" spans="1:4" ht="18.600000000000001" thickBot="1" x14ac:dyDescent="0.4">
      <c r="A14" s="32" t="s">
        <v>22</v>
      </c>
      <c r="B14" s="39">
        <v>21422795</v>
      </c>
      <c r="C14" s="40">
        <v>21442795</v>
      </c>
      <c r="D14" s="42">
        <f t="shared" si="0"/>
        <v>9.3358499672890893E-4</v>
      </c>
    </row>
    <row r="15" spans="1:4" ht="18.600000000000001" thickBot="1" x14ac:dyDescent="0.4">
      <c r="A15" s="32" t="s">
        <v>23</v>
      </c>
      <c r="B15" s="22">
        <v>3357000</v>
      </c>
      <c r="C15" s="47">
        <v>0</v>
      </c>
      <c r="D15" s="46">
        <f t="shared" si="0"/>
        <v>-1</v>
      </c>
    </row>
    <row r="16" spans="1:4" ht="18.600000000000001" thickBot="1" x14ac:dyDescent="0.4">
      <c r="A16" s="32" t="s">
        <v>24</v>
      </c>
      <c r="B16" s="39">
        <v>6431372</v>
      </c>
      <c r="C16" s="40">
        <v>585865</v>
      </c>
      <c r="D16" s="41">
        <f t="shared" si="0"/>
        <v>-0.90890512941873058</v>
      </c>
    </row>
    <row r="17" spans="1:4" ht="18.600000000000001" thickBot="1" x14ac:dyDescent="0.4">
      <c r="A17" s="32" t="s">
        <v>25</v>
      </c>
      <c r="B17" s="22">
        <v>4635629</v>
      </c>
      <c r="C17" s="23">
        <v>4635629</v>
      </c>
      <c r="D17" s="48">
        <f t="shared" si="0"/>
        <v>0</v>
      </c>
    </row>
    <row r="18" spans="1:4" ht="18.600000000000001" thickBot="1" x14ac:dyDescent="0.4">
      <c r="A18" s="32" t="s">
        <v>26</v>
      </c>
      <c r="B18" s="39">
        <v>2378663</v>
      </c>
      <c r="C18" s="40">
        <v>2378658</v>
      </c>
      <c r="D18" s="42">
        <f t="shared" si="0"/>
        <v>-2.1020211774525066E-6</v>
      </c>
    </row>
    <row r="19" spans="1:4" ht="18.600000000000001" thickBot="1" x14ac:dyDescent="0.4">
      <c r="A19" s="32" t="s">
        <v>27</v>
      </c>
      <c r="B19" s="22">
        <v>7991749</v>
      </c>
      <c r="C19" s="23">
        <v>6629423</v>
      </c>
      <c r="D19" s="46">
        <f t="shared" si="0"/>
        <v>-0.17046656495342882</v>
      </c>
    </row>
    <row r="20" spans="1:4" ht="18.600000000000001" thickBot="1" x14ac:dyDescent="0.4">
      <c r="A20" s="32" t="s">
        <v>28</v>
      </c>
      <c r="B20" s="39">
        <v>7259626</v>
      </c>
      <c r="C20" s="40">
        <v>6629423</v>
      </c>
      <c r="D20" s="41">
        <f t="shared" si="0"/>
        <v>-8.6809292930517312E-2</v>
      </c>
    </row>
    <row r="21" spans="1:4" ht="18.600000000000001" thickBot="1" x14ac:dyDescent="0.4">
      <c r="A21" s="33" t="s">
        <v>29</v>
      </c>
      <c r="B21" s="49">
        <f>SUM(B5:B20)</f>
        <v>109886566</v>
      </c>
      <c r="C21" s="50">
        <f>SUM(C5:C20)</f>
        <v>67538767</v>
      </c>
      <c r="D21" s="51">
        <f t="shared" si="0"/>
        <v>-0.38537739908989421</v>
      </c>
    </row>
    <row r="22" spans="1:4" ht="15" thickBot="1" x14ac:dyDescent="0.35"/>
    <row r="23" spans="1:4" ht="54" x14ac:dyDescent="0.3">
      <c r="A23" s="55" t="s">
        <v>45</v>
      </c>
      <c r="B23" s="25" t="s">
        <v>30</v>
      </c>
      <c r="C23" s="26" t="s">
        <v>30</v>
      </c>
      <c r="D23" s="27" t="s">
        <v>11</v>
      </c>
    </row>
    <row r="24" spans="1:4" ht="18.600000000000001" thickBot="1" x14ac:dyDescent="0.35">
      <c r="A24" s="56"/>
      <c r="B24" s="28" t="s">
        <v>10</v>
      </c>
      <c r="C24" s="29" t="s">
        <v>10</v>
      </c>
      <c r="D24" s="30" t="s">
        <v>12</v>
      </c>
    </row>
    <row r="25" spans="1:4" ht="24" thickTop="1" thickBot="1" x14ac:dyDescent="0.35">
      <c r="A25" s="31"/>
      <c r="B25" s="36">
        <v>2025</v>
      </c>
      <c r="C25" s="37">
        <v>2026</v>
      </c>
      <c r="D25" s="38"/>
    </row>
    <row r="26" spans="1:4" ht="18.600000000000001" thickBot="1" x14ac:dyDescent="0.4">
      <c r="A26" s="34" t="s">
        <v>13</v>
      </c>
      <c r="B26" s="22">
        <v>9211831</v>
      </c>
      <c r="C26" s="12">
        <v>8239697</v>
      </c>
      <c r="D26" s="46">
        <f>C26/B26-1</f>
        <v>-0.10553102852190843</v>
      </c>
    </row>
    <row r="27" spans="1:4" ht="18.600000000000001" thickBot="1" x14ac:dyDescent="0.4">
      <c r="A27" s="34" t="s">
        <v>32</v>
      </c>
      <c r="B27" s="39">
        <v>8746377</v>
      </c>
      <c r="C27" s="21">
        <v>6234139</v>
      </c>
      <c r="D27" s="41">
        <f t="shared" ref="D27:D28" si="1">C27/B27-1</f>
        <v>-0.28723184468266116</v>
      </c>
    </row>
    <row r="28" spans="1:4" ht="18.600000000000001" thickBot="1" x14ac:dyDescent="0.4">
      <c r="A28" s="34" t="s">
        <v>33</v>
      </c>
      <c r="B28" s="22">
        <v>6683747</v>
      </c>
      <c r="C28" s="12">
        <v>6683747</v>
      </c>
      <c r="D28" s="48">
        <f t="shared" si="1"/>
        <v>0</v>
      </c>
    </row>
    <row r="29" spans="1:4" ht="18.600000000000001" thickBot="1" x14ac:dyDescent="0.4">
      <c r="A29" s="34" t="s">
        <v>22</v>
      </c>
      <c r="B29" s="39">
        <v>3562672</v>
      </c>
      <c r="C29" s="21">
        <v>3562672</v>
      </c>
      <c r="D29" s="42">
        <f t="shared" ref="D29:D40" si="2">C29/B29-1</f>
        <v>0</v>
      </c>
    </row>
    <row r="30" spans="1:4" ht="18.600000000000001" thickBot="1" x14ac:dyDescent="0.4">
      <c r="A30" s="34" t="s">
        <v>34</v>
      </c>
      <c r="B30" s="22">
        <v>471871</v>
      </c>
      <c r="C30" s="12">
        <v>471871</v>
      </c>
      <c r="D30" s="48">
        <f t="shared" si="2"/>
        <v>0</v>
      </c>
    </row>
    <row r="31" spans="1:4" ht="18.600000000000001" thickBot="1" x14ac:dyDescent="0.4">
      <c r="A31" s="34" t="s">
        <v>35</v>
      </c>
      <c r="B31" s="39">
        <v>521331</v>
      </c>
      <c r="C31" s="21">
        <v>521331</v>
      </c>
      <c r="D31" s="42">
        <f t="shared" si="2"/>
        <v>0</v>
      </c>
    </row>
    <row r="32" spans="1:4" ht="18.600000000000001" thickBot="1" x14ac:dyDescent="0.4">
      <c r="A32" s="34" t="s">
        <v>36</v>
      </c>
      <c r="B32" s="22">
        <v>1111503</v>
      </c>
      <c r="C32" s="12">
        <v>1111503</v>
      </c>
      <c r="D32" s="48">
        <f t="shared" si="2"/>
        <v>0</v>
      </c>
    </row>
    <row r="33" spans="1:4" ht="18.600000000000001" thickBot="1" x14ac:dyDescent="0.4">
      <c r="A33" s="34" t="s">
        <v>37</v>
      </c>
      <c r="B33" s="39">
        <v>166731</v>
      </c>
      <c r="C33" s="21">
        <v>166731</v>
      </c>
      <c r="D33" s="42">
        <f t="shared" si="2"/>
        <v>0</v>
      </c>
    </row>
    <row r="34" spans="1:4" ht="18.600000000000001" thickBot="1" x14ac:dyDescent="0.4">
      <c r="A34" s="34" t="s">
        <v>38</v>
      </c>
      <c r="B34" s="22">
        <v>221439</v>
      </c>
      <c r="C34" s="12">
        <v>221439</v>
      </c>
      <c r="D34" s="48">
        <f t="shared" si="2"/>
        <v>0</v>
      </c>
    </row>
    <row r="35" spans="1:4" ht="18.600000000000001" thickBot="1" x14ac:dyDescent="0.4">
      <c r="A35" s="34" t="s">
        <v>39</v>
      </c>
      <c r="B35" s="39">
        <v>1952543</v>
      </c>
      <c r="C35" s="21">
        <v>1952543</v>
      </c>
      <c r="D35" s="42">
        <f t="shared" si="2"/>
        <v>0</v>
      </c>
    </row>
    <row r="36" spans="1:4" ht="18.600000000000001" thickBot="1" x14ac:dyDescent="0.4">
      <c r="A36" s="34" t="s">
        <v>40</v>
      </c>
      <c r="B36" s="22">
        <v>110456</v>
      </c>
      <c r="C36" s="12">
        <v>110456</v>
      </c>
      <c r="D36" s="48">
        <f t="shared" si="2"/>
        <v>0</v>
      </c>
    </row>
    <row r="37" spans="1:4" ht="18.600000000000001" thickBot="1" x14ac:dyDescent="0.4">
      <c r="A37" s="34" t="s">
        <v>41</v>
      </c>
      <c r="B37" s="39">
        <v>55223</v>
      </c>
      <c r="C37" s="21">
        <v>55223</v>
      </c>
      <c r="D37" s="42">
        <f t="shared" si="2"/>
        <v>0</v>
      </c>
    </row>
    <row r="38" spans="1:4" ht="18.600000000000001" thickBot="1" x14ac:dyDescent="0.4">
      <c r="A38" s="34" t="s">
        <v>42</v>
      </c>
      <c r="B38" s="22">
        <v>22022</v>
      </c>
      <c r="C38" s="12">
        <v>22022</v>
      </c>
      <c r="D38" s="48">
        <f t="shared" si="2"/>
        <v>0</v>
      </c>
    </row>
    <row r="39" spans="1:4" ht="18.600000000000001" thickBot="1" x14ac:dyDescent="0.4">
      <c r="A39" s="34" t="s">
        <v>43</v>
      </c>
      <c r="B39" s="39">
        <v>110087</v>
      </c>
      <c r="C39" s="21">
        <v>110087</v>
      </c>
      <c r="D39" s="42">
        <f t="shared" si="2"/>
        <v>0</v>
      </c>
    </row>
    <row r="40" spans="1:4" ht="18.600000000000001" thickBot="1" x14ac:dyDescent="0.4">
      <c r="A40" s="34" t="s">
        <v>44</v>
      </c>
      <c r="B40" s="22">
        <v>284539</v>
      </c>
      <c r="C40" s="12">
        <v>284539</v>
      </c>
      <c r="D40" s="48">
        <f t="shared" si="2"/>
        <v>0</v>
      </c>
    </row>
    <row r="41" spans="1:4" ht="18.600000000000001" thickBot="1" x14ac:dyDescent="0.4">
      <c r="A41" s="35" t="s">
        <v>29</v>
      </c>
      <c r="B41" s="43">
        <f>SUM(B26:B40)</f>
        <v>33232372</v>
      </c>
      <c r="C41" s="44">
        <f>SUM(C26:C40)</f>
        <v>29748000</v>
      </c>
      <c r="D41" s="45">
        <v>-0.1</v>
      </c>
    </row>
    <row r="43" spans="1:4" ht="15" thickBot="1" x14ac:dyDescent="0.35"/>
    <row r="44" spans="1:4" ht="36" x14ac:dyDescent="0.3">
      <c r="A44" s="55" t="s">
        <v>46</v>
      </c>
      <c r="B44" s="25" t="s">
        <v>47</v>
      </c>
      <c r="C44" s="26" t="s">
        <v>47</v>
      </c>
      <c r="D44" s="27" t="s">
        <v>11</v>
      </c>
    </row>
    <row r="45" spans="1:4" ht="18.600000000000001" thickBot="1" x14ac:dyDescent="0.35">
      <c r="A45" s="56"/>
      <c r="B45" s="28" t="s">
        <v>48</v>
      </c>
      <c r="C45" s="29" t="s">
        <v>48</v>
      </c>
      <c r="D45" s="30" t="s">
        <v>12</v>
      </c>
    </row>
    <row r="46" spans="1:4" ht="24" thickTop="1" thickBot="1" x14ac:dyDescent="0.35">
      <c r="A46" s="31"/>
      <c r="B46" s="36">
        <v>2025</v>
      </c>
      <c r="C46" s="37">
        <v>2026</v>
      </c>
      <c r="D46" s="38"/>
    </row>
    <row r="47" spans="1:4" ht="18.600000000000001" thickBot="1" x14ac:dyDescent="0.4">
      <c r="A47" s="34" t="s">
        <v>49</v>
      </c>
      <c r="B47" s="22">
        <v>125195967</v>
      </c>
      <c r="C47" s="12">
        <v>88002728</v>
      </c>
      <c r="D47" s="46">
        <f>C47/B47-1</f>
        <v>-0.29708016872460441</v>
      </c>
    </row>
    <row r="48" spans="1:4" ht="18.600000000000001" thickBot="1" x14ac:dyDescent="0.4">
      <c r="A48" s="34" t="s">
        <v>50</v>
      </c>
      <c r="B48" s="39">
        <v>66969421</v>
      </c>
      <c r="C48" s="21">
        <v>10071000</v>
      </c>
      <c r="D48" s="41">
        <f t="shared" ref="D48:D51" si="3">C48/B48-1</f>
        <v>-0.84961793233959715</v>
      </c>
    </row>
    <row r="49" spans="1:4" ht="18.600000000000001" thickBot="1" x14ac:dyDescent="0.4">
      <c r="A49" s="34" t="s">
        <v>51</v>
      </c>
      <c r="B49" s="22">
        <v>143526582</v>
      </c>
      <c r="C49" s="12">
        <v>108305106</v>
      </c>
      <c r="D49" s="46">
        <f t="shared" si="3"/>
        <v>-0.24540036771724971</v>
      </c>
    </row>
    <row r="50" spans="1:4" ht="18.600000000000001" thickBot="1" x14ac:dyDescent="0.4">
      <c r="A50" s="34" t="s">
        <v>52</v>
      </c>
      <c r="B50" s="39">
        <v>45057615</v>
      </c>
      <c r="C50" s="21">
        <v>24720142</v>
      </c>
      <c r="D50" s="41">
        <f t="shared" si="3"/>
        <v>-0.4513659455787884</v>
      </c>
    </row>
    <row r="51" spans="1:4" ht="18.600000000000001" thickBot="1" x14ac:dyDescent="0.4">
      <c r="A51" s="35" t="s">
        <v>29</v>
      </c>
      <c r="B51" s="49">
        <f>SUM(B47:B50)</f>
        <v>380749585</v>
      </c>
      <c r="C51" s="50">
        <f>SUM(C47:C50)</f>
        <v>231098976</v>
      </c>
      <c r="D51" s="51">
        <f t="shared" si="3"/>
        <v>-0.39304208040042909</v>
      </c>
    </row>
  </sheetData>
  <mergeCells count="3">
    <mergeCell ref="A2:A3"/>
    <mergeCell ref="A23:A24"/>
    <mergeCell ref="A44:A4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</vt:lpstr>
      <vt:lpstr>Prognostizierte Mengen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Krug Markus 2</dc:creator>
  <cp:lastModifiedBy>Krug Markus 2</cp:lastModifiedBy>
  <dcterms:created xsi:type="dcterms:W3CDTF">2025-04-24T07:15:42Z</dcterms:created>
  <dcterms:modified xsi:type="dcterms:W3CDTF">2025-04-24T07:54:38Z</dcterms:modified>
</cp:coreProperties>
</file>